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лан ФХД  " sheetId="1" r:id="rId1"/>
    <sheet name="Приложение 1 к ФХД" sheetId="2" r:id="rId2"/>
  </sheets>
  <definedNames>
    <definedName name="_xlnm.Print_Titles" localSheetId="1">'Приложение 1 к ФХД'!$11:$14</definedName>
    <definedName name="_xlnm.Print_Area" localSheetId="0">'План ФХД  '!$A$1:$G$192</definedName>
    <definedName name="_xlnm.Print_Area" localSheetId="1">'Приложение 1 к ФХД'!$A$1:$K$53</definedName>
  </definedNames>
  <calcPr fullCalcOnLoad="1"/>
</workbook>
</file>

<file path=xl/sharedStrings.xml><?xml version="1.0" encoding="utf-8"?>
<sst xmlns="http://schemas.openxmlformats.org/spreadsheetml/2006/main" count="352" uniqueCount="295">
  <si>
    <t>Баженова Е.В.</t>
  </si>
  <si>
    <t>Воробьева В.В.</t>
  </si>
  <si>
    <r>
      <t xml:space="preserve">тел. </t>
    </r>
    <r>
      <rPr>
        <u val="single"/>
        <sz val="11"/>
        <rFont val="Times New Roman"/>
        <family val="1"/>
      </rPr>
      <t>54745</t>
    </r>
  </si>
  <si>
    <t>арендная плата за пользование имуществом</t>
  </si>
  <si>
    <t xml:space="preserve">Субсидии на погашение кредиторской задолженности </t>
  </si>
  <si>
    <t>Кредиторская задолженность по коммунальным услугам</t>
  </si>
  <si>
    <t xml:space="preserve">Кредиторская задолженность </t>
  </si>
  <si>
    <t>01 апреля 2012 года</t>
  </si>
  <si>
    <t xml:space="preserve">                                                     "__01__"_____апреля________ 2012г.</t>
  </si>
  <si>
    <t>01.04.20112 г</t>
  </si>
  <si>
    <t>пособие по уходу за ребенком до 3-х лет</t>
  </si>
  <si>
    <t xml:space="preserve">реализация дополнительных образовательных программ по направленностям дополнительного образования: туристско-краеведческая, физкультурно-спортивная, научно-техническая, художественно-эстетическая, эколого-биологическая, социально-педагогическая, естественнонаучная, культурологическая, военно-патриотическая, спортивно-техническая, социально-экономическая;
-предоставление дополнительных образовательных услуг: информационно-консультативных, учебно-методических, рецензирование методических материалов, редакционно-издательская деятельность, преподавание специальных курсов и циклов дисциплин; 
-профориентация и профессиональная подготовка по специальностям: оператор электронно-вычислительных и вычислительных машин, фотограф  (при наличии соответствующей лицензии); 
-организация досуговой и внеурочной деятельности обучающихся, включая проведение театрально-зрелищных, спортивных, культурно-просветительных, развлекательных, праздничных, экскурсионных мероприятий, походов, конкурсов, семинаров.
-организация отдыха детей в возрасте от 6 до 18 лет в каникулярное время;
-организация и проведение массовых мероприятий совместного труда, отдыха детей и родителей (законных представителей);
-создание клубов по интересам и другая работа объединений, секций, студий, клубов, не предусмотренных профилем Центра;
-присмотр и уход за детьми дошкольного возраста в группах кратковременного пребывания; 
-музыкальное и художественное оформление мероприятий различных уровней и направленностей;
-деятельность в области художественного, литературного и исполнительского творчества; 
-производство и реализация книжно-издательской продукции, методических и других пособий, фильмов, телесюжетов, видеороликов, фоторепортажей;
-выпуск и реализация товаров народно-прикладного творчества, технического творчества, швейных изделий; 
-торговля покупными товарами и оборудованием; 
-печатные и копировальные работы; 
-разработка дизайн-проектов и макетов; 
-аппаратное и программное обслуживание средств вычислительной техники; 
-монтаж и настройка локальных сетей; 
-работы по обработке текстовой и графической информации; 
-предоставление доступа в Интернет; 
-деятельность в области радиовещания и телевидения; 
-деятельность информационных агентств; 
-деятельность музеев; 
-сдача в аренду недвижимого и движимого имущества Центра; 
-оказание посреднических услуг;
-предоставление услуг по уходу  и дрессировке  домашних животных, 
-предоставление прочих персональных услуг.
</t>
  </si>
  <si>
    <t>УТВЕРЖДАЮ</t>
  </si>
  <si>
    <t>(наименование должности лица, утверждающего документ)</t>
  </si>
  <si>
    <t>(подпись)</t>
  </si>
  <si>
    <t>(расшифровка подписи)</t>
  </si>
  <si>
    <t>План финансово - хозяйственной деятельности</t>
  </si>
  <si>
    <t>КОДЫ</t>
  </si>
  <si>
    <t xml:space="preserve">Дата </t>
  </si>
  <si>
    <t>по ОКПО</t>
  </si>
  <si>
    <t>по ОКЕИ</t>
  </si>
  <si>
    <t>ИНН / КПП:</t>
  </si>
  <si>
    <t>Наименование органа, осуществляющего функции и полномочия учредителя</t>
  </si>
  <si>
    <t>Единица измерения: руб</t>
  </si>
  <si>
    <t xml:space="preserve">II. Показатели финансового состояния учреждения * </t>
  </si>
  <si>
    <t>Наименование показателя</t>
  </si>
  <si>
    <t>Код показателя</t>
  </si>
  <si>
    <t>Сумма</t>
  </si>
  <si>
    <t>001</t>
  </si>
  <si>
    <t>из них:</t>
  </si>
  <si>
    <t>002</t>
  </si>
  <si>
    <t xml:space="preserve">       в том числе:</t>
  </si>
  <si>
    <t>003</t>
  </si>
  <si>
    <t>004</t>
  </si>
  <si>
    <t>005</t>
  </si>
  <si>
    <t>006</t>
  </si>
  <si>
    <t>007</t>
  </si>
  <si>
    <t>1.2.1. Общая балансовая стоимость особо ценного движимого имущества</t>
  </si>
  <si>
    <t>008</t>
  </si>
  <si>
    <t>1.2.2. Остаточная стоимость особо ценного движимого имущества</t>
  </si>
  <si>
    <t>009</t>
  </si>
  <si>
    <t>2. Финансовые активы, всего</t>
  </si>
  <si>
    <t>010</t>
  </si>
  <si>
    <t>011</t>
  </si>
  <si>
    <t>012</t>
  </si>
  <si>
    <t>2.2.1. по выданным авансам на услуги связи</t>
  </si>
  <si>
    <t>013</t>
  </si>
  <si>
    <t>2.2.2. по выданным авансам на транспортные услуги</t>
  </si>
  <si>
    <t>014</t>
  </si>
  <si>
    <t>2.2.3. по выданным авансам на коммунальные услуги</t>
  </si>
  <si>
    <t>015</t>
  </si>
  <si>
    <t>2.2.4. по выданным авансам на услуги по содержанию имущества</t>
  </si>
  <si>
    <t>016</t>
  </si>
  <si>
    <t>2.2.5. по выданным авансам на прочие услуги</t>
  </si>
  <si>
    <t>017</t>
  </si>
  <si>
    <t>2.2.6. по выданным авансам на приобретение основных средств</t>
  </si>
  <si>
    <t>018</t>
  </si>
  <si>
    <t>019</t>
  </si>
  <si>
    <t>020</t>
  </si>
  <si>
    <t>2.2.9. по выданным авансам на приобретение материальных запасов</t>
  </si>
  <si>
    <t>021</t>
  </si>
  <si>
    <t>2.2.10. по выданным авансам на прочие расходы</t>
  </si>
  <si>
    <t>022</t>
  </si>
  <si>
    <t>2.3. Дебиторская задолженность по выданным авансам за счет доходов, полученных от платной и иной приносящей доход деятельности, всего:</t>
  </si>
  <si>
    <t>023</t>
  </si>
  <si>
    <t>2.3.1. по выданным авансам на услуги связи</t>
  </si>
  <si>
    <t>024</t>
  </si>
  <si>
    <t>2.3.2. по выданным авансам на транспортные услуги</t>
  </si>
  <si>
    <t>025</t>
  </si>
  <si>
    <t>2.3.3. по выданным авансам на коммунальные услуги</t>
  </si>
  <si>
    <t>026</t>
  </si>
  <si>
    <t>2.3.4. по выданным авансам на услуги по содержанию имущества</t>
  </si>
  <si>
    <t>027</t>
  </si>
  <si>
    <t>2.3.5. по выданным авансам на прочие услуги</t>
  </si>
  <si>
    <t>028</t>
  </si>
  <si>
    <t>2.3.6. по выданным авансам на приобретение основных средств</t>
  </si>
  <si>
    <t>029</t>
  </si>
  <si>
    <t>030</t>
  </si>
  <si>
    <t>031</t>
  </si>
  <si>
    <t>2.3.9. по выданным авансам на приобретение материальных запасов</t>
  </si>
  <si>
    <t>032</t>
  </si>
  <si>
    <t>2.3.10. по выданным авансам на прочие расходы</t>
  </si>
  <si>
    <t>033</t>
  </si>
  <si>
    <t>3. Обязательства, всего</t>
  </si>
  <si>
    <t>034</t>
  </si>
  <si>
    <t>3.1. Просроченная кредиторская задолженность</t>
  </si>
  <si>
    <t>035</t>
  </si>
  <si>
    <t>036</t>
  </si>
  <si>
    <t xml:space="preserve">3.2.1.  по начислениям на выплаты по оплате труда </t>
  </si>
  <si>
    <t>037</t>
  </si>
  <si>
    <t>3.2.2.  по оплате услуг связи</t>
  </si>
  <si>
    <t>038</t>
  </si>
  <si>
    <t>3.2.3. по оплате транспортных услуг</t>
  </si>
  <si>
    <t>039</t>
  </si>
  <si>
    <t>3.2.4. по оплате коммунальных услуг</t>
  </si>
  <si>
    <t>040</t>
  </si>
  <si>
    <t>3.2.5. по оплате услуг по содержанию имущества</t>
  </si>
  <si>
    <t>041</t>
  </si>
  <si>
    <t>3.2.6. по оплате прочих услуг</t>
  </si>
  <si>
    <t>042</t>
  </si>
  <si>
    <t>3.2.7. по приобретению основных средств</t>
  </si>
  <si>
    <t>043</t>
  </si>
  <si>
    <t>044</t>
  </si>
  <si>
    <t>045</t>
  </si>
  <si>
    <t>3.2.10. по приобретению материальных запасов</t>
  </si>
  <si>
    <t>046</t>
  </si>
  <si>
    <t>3.2.11. по оплате прочих расходов</t>
  </si>
  <si>
    <t>047</t>
  </si>
  <si>
    <t>3.2.12. по платежам в бюджет</t>
  </si>
  <si>
    <t>048</t>
  </si>
  <si>
    <t>3.2.13. по прочим расчетам с кредиторами</t>
  </si>
  <si>
    <t>049</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</si>
  <si>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</si>
  <si>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050</t>
  </si>
  <si>
    <t xml:space="preserve">3.3.1.  по начислениям на выплаты по оплате труда </t>
  </si>
  <si>
    <t>051</t>
  </si>
  <si>
    <t>3.3.2.  по оплате услуг связи</t>
  </si>
  <si>
    <t>052</t>
  </si>
  <si>
    <t>3.3.3. по оплате транспортных услуг</t>
  </si>
  <si>
    <t>053</t>
  </si>
  <si>
    <t>3.3.4. по оплате коммунальных услуг</t>
  </si>
  <si>
    <t>054</t>
  </si>
  <si>
    <t>3.3.5. по оплате услуг по содержанию имущества</t>
  </si>
  <si>
    <t>055</t>
  </si>
  <si>
    <t>3.3.6. по оплате прочих услуг</t>
  </si>
  <si>
    <t>056</t>
  </si>
  <si>
    <t>3.3.7. по приобретению основных средств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</si>
  <si>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</si>
  <si>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</si>
  <si>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</si>
  <si>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</si>
  <si>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III. Показатели по поступлениям и выплатам учреждения</t>
  </si>
  <si>
    <t>Всего</t>
  </si>
  <si>
    <t>в том числе</t>
  </si>
  <si>
    <t>Планируемый остаток средств на начало планируемого года</t>
  </si>
  <si>
    <t>Поступления, всего:</t>
  </si>
  <si>
    <t>в том числе:</t>
  </si>
  <si>
    <t>Целевые субсидии</t>
  </si>
  <si>
    <t>Бюджетные инвестиции</t>
  </si>
  <si>
    <t>Поступления от иной приносящей доход деятельности, всего:</t>
  </si>
  <si>
    <t>Планируемый остаток средств на конец планируемого года</t>
  </si>
  <si>
    <t>Выплаты, всего:</t>
  </si>
  <si>
    <t>Оплата труда и начисления на выплаты по оплате труда, всего</t>
  </si>
  <si>
    <t>Заработная плата</t>
  </si>
  <si>
    <t>Прочие выплаты</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</si>
  <si>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</si>
  <si>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</si>
  <si>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</si>
  <si>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</si>
  <si>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</si>
  <si>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</si>
  <si>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</si>
  <si>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</si>
  <si>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</si>
  <si>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</si>
  <si>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</si>
  <si>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(уполномоченное  лицо)</t>
  </si>
  <si>
    <t>Исполнитель</t>
  </si>
  <si>
    <t>"_____"________________ 20____ г.</t>
  </si>
  <si>
    <t xml:space="preserve">к Плану финансово-хозяйственной деятельности </t>
  </si>
  <si>
    <t>(наименование учреждения)</t>
  </si>
  <si>
    <t>№</t>
  </si>
  <si>
    <t>всего</t>
  </si>
  <si>
    <t>Оплата труда и начисления на выплаты по оплате труда</t>
  </si>
  <si>
    <t>1.1</t>
  </si>
  <si>
    <t>заработная плата</t>
  </si>
  <si>
    <t>1.2</t>
  </si>
  <si>
    <t>прочие выплаты</t>
  </si>
  <si>
    <t>1.3</t>
  </si>
  <si>
    <t>начисления на выплаты по оплате  труда</t>
  </si>
  <si>
    <t>4</t>
  </si>
  <si>
    <t>4.1</t>
  </si>
  <si>
    <t>5</t>
  </si>
  <si>
    <t>6.1</t>
  </si>
  <si>
    <t>6.2</t>
  </si>
  <si>
    <t>7</t>
  </si>
  <si>
    <t>7.1</t>
  </si>
  <si>
    <t>8</t>
  </si>
  <si>
    <t>9</t>
  </si>
  <si>
    <t>Всего выплат*</t>
  </si>
  <si>
    <t>1.1.2. Стоимость имущества, приобретенного  государственным  бюджетным учреждением   учреждением за счет выделенных собственником имущества учреждения средств</t>
  </si>
  <si>
    <t>1.4. Перечень услуг (работ), осуществляемых на платной основе:</t>
  </si>
  <si>
    <t>в т.ч. компенсация за приобретение книгоиздательской продукции и периодических изданий</t>
  </si>
  <si>
    <t>коммунальные услуги (теплоснабжение)</t>
  </si>
  <si>
    <t>коммунальные услуги (электроэнергия)</t>
  </si>
  <si>
    <t>коммунальные услуги (водоснабжение, водоотведение)</t>
  </si>
  <si>
    <t>в т.ч.капитальный и текущий ремонт Учреждения</t>
  </si>
  <si>
    <t>уплата налогов, сборов и иных обязательных платежей</t>
  </si>
  <si>
    <t>Горюче-смазочные материалы</t>
  </si>
  <si>
    <t>Медикаменты, перевязочные средства и прочие лечебные расходы</t>
  </si>
  <si>
    <t>Продукты питания</t>
  </si>
  <si>
    <t>компенсация за приобретение книгоиздательской продукции и периодических изданий</t>
  </si>
  <si>
    <t>Арендная плата за пользование имуществом, всего</t>
  </si>
  <si>
    <t>Работы, услуги по содержанию имущества, всего</t>
  </si>
  <si>
    <t xml:space="preserve">в т.ч. капитальный и текущий ремонт </t>
  </si>
  <si>
    <t>Прочие работы, услуги, всего</t>
  </si>
  <si>
    <t>Прочие расходы, всего</t>
  </si>
  <si>
    <t>Увеличение стоимости основных средств, всего</t>
  </si>
  <si>
    <t>Увеличение стоимости материальных запасов, всего</t>
  </si>
  <si>
    <t>2</t>
  </si>
  <si>
    <t>3</t>
  </si>
  <si>
    <t>6</t>
  </si>
  <si>
    <t>2.1</t>
  </si>
  <si>
    <t>2.2</t>
  </si>
  <si>
    <t>2.3</t>
  </si>
  <si>
    <t>Коммунальные услуги, всего</t>
  </si>
  <si>
    <t>Пособие по социальной поддержке населения</t>
  </si>
  <si>
    <t>9.1</t>
  </si>
  <si>
    <t>9.2</t>
  </si>
  <si>
    <t>9.3</t>
  </si>
  <si>
    <t>9.4</t>
  </si>
  <si>
    <t>10</t>
  </si>
  <si>
    <t>к Порядку составления и утверждения плана финансово-хозяйственной деятельности  муниципальными бюджетными и автономными  учреждениями, в отношении которых функции и полномочия учредителя осуществляет Управление образования Администрации города Усть-Илимска</t>
  </si>
  <si>
    <t>Начальник Управления образования Администрации города Усть-Илимска</t>
  </si>
  <si>
    <t>Наименование муниципального  бюджетного (автономного) учреждения:</t>
  </si>
  <si>
    <t>Адрес фактического местонахождения   муниципального бюджетного  (автономного) учреждения :</t>
  </si>
  <si>
    <t>I.  Сведения о деятельности  муниципального  бюджетного (автономного)  учреждения</t>
  </si>
  <si>
    <t>1.1. Цели деятельности муниципального  бюджетного (автономного) учреждения:</t>
  </si>
  <si>
    <t xml:space="preserve">1.2. Виды деятельности  муниципального   бюджетного (автономного) учреждения: </t>
  </si>
  <si>
    <t>1.3. Перечень услуг (работ), осуществляемых в соответствии с муниципальным  заданием</t>
  </si>
  <si>
    <t>1.1. Общая балансовая стоимость недвижимого муниципального имущества, всего</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</si>
  <si>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</si>
  <si>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1.1.3. Стоимость имущества, приобретенного муниципальным  бюджетным (автономным) учреждением  учреждением  за счет доходов, полученных от платной и иной приносящей доход деятельности</t>
  </si>
  <si>
    <t>1.2. Общая балансовая стоимость движимого муниципального имущества, всего</t>
  </si>
  <si>
    <t>1.1.4. Остаточная стоимость недвижимого муниципального имущества</t>
  </si>
  <si>
    <t>2.1. Дебиторская задолженность по доходам, полученным за счет средств муниципального бюджета</t>
  </si>
  <si>
    <t>2.2. Дебиторская задолженность по выданным авансам, полученным за счет средств муниципального бюджета всего:</t>
  </si>
  <si>
    <t>3.2. Кредиторская задолженность по расчетам с поставщиками и подрядчиками за счет средств муниципального бюджета, всего:</t>
  </si>
  <si>
    <t>Субсидии на выполнении муниципального задания</t>
  </si>
  <si>
    <t xml:space="preserve"> № 1</t>
  </si>
  <si>
    <t xml:space="preserve"> № 2</t>
  </si>
  <si>
    <t>Поступления от оказания   муниципальным бюджетным (автономным) учреждением услуг (выполнения работ) , предоставление которых для физических и юридических лиц осуществляется на платной основе, всего</t>
  </si>
  <si>
    <t xml:space="preserve">на 2012 год </t>
  </si>
  <si>
    <t xml:space="preserve">муниципального бюджетного (автономного)  учреждения </t>
  </si>
  <si>
    <t>Распределение выплат в разрезе поступлений бюджетного (автономного) учреждения</t>
  </si>
  <si>
    <t>Код по бюджетной классификации и операции сектора государствен-ного управления</t>
  </si>
  <si>
    <t xml:space="preserve"> по лицевым счетам, открытым в органах, осуществляющих ведение лицевых счетов учреждений</t>
  </si>
  <si>
    <t>по счетам, открытым в кредитных организациях</t>
  </si>
  <si>
    <t>900</t>
  </si>
  <si>
    <t>210</t>
  </si>
  <si>
    <t>211</t>
  </si>
  <si>
    <t>компенсация  расходов по оплате стоимости проезда в отпуск и обратно и провоза багажа</t>
  </si>
  <si>
    <t>212</t>
  </si>
  <si>
    <t>213</t>
  </si>
  <si>
    <t>220</t>
  </si>
  <si>
    <t>221</t>
  </si>
  <si>
    <t>222</t>
  </si>
  <si>
    <t>223</t>
  </si>
  <si>
    <t>224</t>
  </si>
  <si>
    <t>225</t>
  </si>
  <si>
    <t>226</t>
  </si>
  <si>
    <t>262</t>
  </si>
  <si>
    <t>290</t>
  </si>
  <si>
    <t xml:space="preserve"> - питание обучающихся школ за счет средств бюджета города</t>
  </si>
  <si>
    <t xml:space="preserve"> - питание обучающихся школ за счет средств областного бюджета</t>
  </si>
  <si>
    <t>310</t>
  </si>
  <si>
    <t>340</t>
  </si>
  <si>
    <t>Мягкий инвентарь</t>
  </si>
  <si>
    <t xml:space="preserve">Ведущий экономист муниципального бюджетного (автономного) учреждения </t>
  </si>
  <si>
    <t>в т.ч.</t>
  </si>
  <si>
    <t>Управление образования Администрации города Усть-Илимска</t>
  </si>
  <si>
    <t>ОКАТО</t>
  </si>
  <si>
    <t>Пронина ЛА</t>
  </si>
  <si>
    <t>Иные расходы по приобретению материальных запасов</t>
  </si>
  <si>
    <t>Руководитель муниципального бюджетного (автономного)  учреждения (уполномоченное  лицо)</t>
  </si>
  <si>
    <t>Арендная плата</t>
  </si>
  <si>
    <t>Поступление от оказания услуг, предоставление которых для физических и юридических лиц осуществляется на платной основе</t>
  </si>
  <si>
    <t xml:space="preserve">Поступления  родительской платы </t>
  </si>
  <si>
    <r>
      <t>Приложение</t>
    </r>
    <r>
      <rPr>
        <b/>
        <sz val="11"/>
        <rFont val="Times New Roman"/>
        <family val="1"/>
      </rPr>
      <t xml:space="preserve"> </t>
    </r>
    <r>
      <rPr>
        <sz val="11"/>
        <rFont val="Times New Roman"/>
        <family val="1"/>
      </rPr>
      <t>1</t>
    </r>
    <r>
      <rPr>
        <b/>
        <sz val="11"/>
        <rFont val="Times New Roman"/>
        <family val="1"/>
      </rPr>
      <t xml:space="preserve"> </t>
    </r>
  </si>
  <si>
    <t>1.2.1.</t>
  </si>
  <si>
    <t>1.2.2.</t>
  </si>
  <si>
    <t>9.5</t>
  </si>
  <si>
    <t>Код КОСГУ</t>
  </si>
  <si>
    <t>* Сумма по показателю "Всего выплат" (п.9) соответствует значению показателя по коду 900 "Выплаты, всего" Плана финансово-хозяйственной деятельности"</t>
  </si>
  <si>
    <t xml:space="preserve">Руководитель муниципального  бюджетного  (автономного) учреждения </t>
  </si>
  <si>
    <t>Ведущий бухгалтер бюджетного  (автономного) учреждения</t>
  </si>
  <si>
    <t>Приложение 1</t>
  </si>
  <si>
    <t>План на 2012 год, рублей.</t>
  </si>
  <si>
    <t>Муниципальное бюджетное образовательное учреждение дополнительного образования детей "Центр детского творчества"</t>
  </si>
  <si>
    <t>3817039071/381701001</t>
  </si>
  <si>
    <t>РФ, Иркутская  область, город Усть-Илимск, проспект Мира, 48</t>
  </si>
  <si>
    <t>Дополнительное образование детей в муниципальных образовательных учреждениях дополнительного образования детей различных видов</t>
  </si>
  <si>
    <r>
      <t>1. Нефинансовые активы, всего</t>
    </r>
    <r>
      <rPr>
        <sz val="11"/>
        <rFont val="Times New Roman"/>
        <family val="1"/>
      </rPr>
      <t>:</t>
    </r>
  </si>
  <si>
    <t>1.5. Общая балансовая стоимость недвижимого муниципального имущества на дату составления Плана  финансовой хозяйственной деятельности  муниципального бюджетного  (автономного)учреждения (в разрезе стоимости имущества, закрепленного собственником имущества за  муниципальным  бюджетным  (автономным) учреждением на праве оперативного управления; приобретенного муниципальным  бюджетным (автономным) учреждением за счет выделенных собственником имущества учреждения средств; приобретенного муниципальным  бюджетным (автономным) учреждением за счет доходов, полученных от иной, приносящей доход деятельности): 18 066 710 рублей</t>
  </si>
  <si>
    <t>1.6. Общая балансовая стоимость движимого муниципального имущества на дату составления Плана финансовой хозяйственной деятельности муниципального бюджетного (автономного) учреждения, в том числе балансовая стоимость особо ценного движимого имущества: 1283 582 рубля</t>
  </si>
  <si>
    <t xml:space="preserve">1) выполнение общих требований к содержанию воспитания и образования в Центре на всех этапах обучения;
2) выполнение федеральных государственных образовательных стандартов и федеральных государственных требований;
</t>
  </si>
  <si>
    <t xml:space="preserve">3) обеспечение общедоступности образования, адаптивности к уровню развития и подготовки обучающихся;
</t>
  </si>
  <si>
    <t>4) обеспечение гуманистического характера образования, приоритета общечеловеческих ценностей, свободного  развития личности, наиболее полного удовлетворения образовательных потребностей обучающихся;</t>
  </si>
  <si>
    <t xml:space="preserve">5) воспитание гражданственности;
5) реализация светского характера образования;
</t>
  </si>
  <si>
    <t>6) формирование у обучающихся адекватной современному уровню знаний и уровню образовательной программы (ступени обучения) картины мира;
7) формирование духовно-нравственной личности;</t>
  </si>
  <si>
    <t xml:space="preserve">8) формирование человека и гражданина, интегрированного в современное ему общество и нацеленного на совершенствование этого общества;
</t>
  </si>
  <si>
    <t>9) удовлетворение потребности детей в занятиях физической культурой и спортом, личностном развитии, укреплении здоровья, профессиональном самоопределении и творческом труде детей в возрасте преимущественно.</t>
  </si>
  <si>
    <t>Дополнительное образование детей в муниципальных образовательных учреждениях дополнительного образования детей различных видов.  Проведение муниципальных мероприятий в сфере образования.</t>
  </si>
  <si>
    <t>Проведение муниципальных мероприятий в сфере образования</t>
  </si>
  <si>
    <t>1.2.3.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</si>
</sst>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_-* #,##0_р_._-;\-* #,##0_р_._-;_-* &quot;-&quot;??_р_._-;_-@_-"/>
    <numFmt numFmtId="170" formatCode="#,##0.000"/>
    <numFmt numFmtId="171" formatCode="#,##0.0000"/>
  </numFmts>
  <fonts count="33">
    <font>
      <sz val="10"/>
      <name val="Arial Cyr"/>
      <family val="0"/>
    </font>
    <font>
      <sz val="11"/>
      <color indexed="8"/>
      <name val="Calibri"/>
      <family val="2"/>
    </font>
    <font>
      <sz val="14"/>
      <name val="Times New Roman"/>
      <family val="1"/>
    </font>
    <font>
      <i/>
      <sz val="14"/>
      <name val="Times New Roman"/>
      <family val="1"/>
    </font>
    <font>
      <b/>
      <sz val="18"/>
      <name val="Times New Roman"/>
      <family val="1"/>
    </font>
    <font>
      <sz val="18"/>
      <name val="Times New Roman"/>
      <family val="1"/>
    </font>
    <font>
      <sz val="16"/>
      <name val="Times New Roman"/>
      <family val="1"/>
    </font>
    <font>
      <b/>
      <sz val="18"/>
      <color indexed="8"/>
      <name val="Times New Roman"/>
      <family val="1"/>
    </font>
    <font>
      <sz val="11"/>
      <name val="Times New Roman"/>
      <family val="1"/>
    </font>
    <font>
      <sz val="8"/>
      <name val="Arial Cyr"/>
      <family val="0"/>
    </font>
    <font>
      <b/>
      <i/>
      <sz val="11"/>
      <name val="Times New Roman"/>
      <family val="1"/>
    </font>
    <font>
      <b/>
      <sz val="11"/>
      <name val="Times New Roman"/>
      <family val="1"/>
    </font>
    <font>
      <b/>
      <sz val="11"/>
      <color indexed="8"/>
      <name val="Times New Roman"/>
      <family val="1"/>
    </font>
    <font>
      <i/>
      <sz val="11"/>
      <name val="Times New Roman"/>
      <family val="1"/>
    </font>
    <font>
      <i/>
      <sz val="11"/>
      <color indexed="8"/>
      <name val="Times New Roman"/>
      <family val="1"/>
    </font>
    <font>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2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4" fontId="8"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8" fillId="0" borderId="0">
      <alignment/>
      <protection/>
    </xf>
    <xf numFmtId="0" fontId="27" fillId="3" borderId="0" applyNumberFormat="0" applyBorder="0" applyAlignment="0" applyProtection="0"/>
    <xf numFmtId="0" fontId="28"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4" borderId="0" applyNumberFormat="0" applyBorder="0" applyAlignment="0" applyProtection="0"/>
  </cellStyleXfs>
  <cellXfs count="177">
    <xf numFmtId="0" fontId="0" fillId="0" borderId="0" xfId="0" applyAlignment="1">
      <alignment/>
    </xf>
    <xf numFmtId="0" fontId="3" fillId="0" borderId="0" xfId="0" applyFont="1" applyBorder="1" applyAlignment="1" applyProtection="1">
      <alignment/>
      <protection/>
    </xf>
    <xf numFmtId="0" fontId="2" fillId="0" borderId="0" xfId="0" applyFont="1" applyFill="1" applyAlignment="1">
      <alignment horizontal="left"/>
    </xf>
    <xf numFmtId="0" fontId="2" fillId="0" borderId="0" xfId="0" applyFont="1" applyAlignment="1" applyProtection="1">
      <alignment/>
      <protection/>
    </xf>
    <xf numFmtId="0" fontId="6" fillId="0" borderId="0" xfId="0" applyFont="1" applyFill="1" applyAlignment="1">
      <alignment/>
    </xf>
    <xf numFmtId="1" fontId="6" fillId="0" borderId="0" xfId="0" applyNumberFormat="1" applyFont="1" applyFill="1" applyAlignment="1">
      <alignment horizontal="center" vertical="center" wrapText="1"/>
    </xf>
    <xf numFmtId="1" fontId="5"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Alignment="1">
      <alignmen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xf>
    <xf numFmtId="4" fontId="5" fillId="22"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0" xfId="0" applyFont="1" applyAlignment="1">
      <alignment horizontal="left"/>
    </xf>
    <xf numFmtId="0" fontId="11" fillId="0" borderId="11" xfId="0" applyFont="1" applyFill="1" applyBorder="1" applyAlignment="1">
      <alignment horizontal="center" vertical="center" wrapText="1" shrinkToFit="1"/>
    </xf>
    <xf numFmtId="1" fontId="11" fillId="0" borderId="1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1" fontId="13" fillId="0" borderId="12" xfId="0" applyNumberFormat="1" applyFont="1" applyFill="1" applyBorder="1" applyAlignment="1">
      <alignment horizontal="left" vertical="center" wrapText="1"/>
    </xf>
    <xf numFmtId="4" fontId="8" fillId="0" borderId="12" xfId="0" applyNumberFormat="1" applyFont="1" applyFill="1" applyBorder="1" applyAlignment="1">
      <alignment horizontal="center" vertical="center" wrapText="1"/>
    </xf>
    <xf numFmtId="0" fontId="14" fillId="0" borderId="12" xfId="0" applyFont="1" applyBorder="1" applyAlignment="1">
      <alignment horizontal="left" vertical="center" wrapText="1"/>
    </xf>
    <xf numFmtId="49" fontId="11" fillId="0" borderId="12"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49" fontId="8" fillId="0" borderId="11" xfId="0" applyNumberFormat="1" applyFont="1" applyFill="1" applyBorder="1" applyAlignment="1">
      <alignment horizontal="center" vertical="center" wrapText="1"/>
    </xf>
    <xf numFmtId="0" fontId="13" fillId="0" borderId="11" xfId="0" applyFont="1" applyBorder="1" applyAlignment="1">
      <alignment vertical="top" wrapText="1"/>
    </xf>
    <xf numFmtId="0" fontId="13" fillId="0" borderId="12" xfId="0" applyFont="1" applyBorder="1" applyAlignment="1">
      <alignment vertical="top" wrapText="1"/>
    </xf>
    <xf numFmtId="49" fontId="11" fillId="0" borderId="11" xfId="0" applyNumberFormat="1" applyFont="1" applyFill="1" applyBorder="1" applyAlignment="1">
      <alignment horizontal="center" vertical="center" wrapText="1"/>
    </xf>
    <xf numFmtId="0" fontId="12" fillId="0" borderId="11" xfId="0" applyFont="1" applyBorder="1" applyAlignment="1">
      <alignment horizontal="left" vertical="center" wrapText="1"/>
    </xf>
    <xf numFmtId="4" fontId="11" fillId="0" borderId="11" xfId="0" applyNumberFormat="1" applyFont="1" applyFill="1" applyBorder="1" applyAlignment="1">
      <alignment horizontal="center" vertical="center" wrapText="1"/>
    </xf>
    <xf numFmtId="0" fontId="14"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wrapText="1"/>
    </xf>
    <xf numFmtId="0" fontId="11" fillId="0" borderId="0" xfId="0" applyFont="1" applyAlignment="1" applyProtection="1">
      <alignment wrapText="1"/>
      <protection locked="0"/>
    </xf>
    <xf numFmtId="0" fontId="11" fillId="0" borderId="0" xfId="0" applyFont="1" applyAlignment="1" applyProtection="1">
      <alignment/>
      <protection locked="0"/>
    </xf>
    <xf numFmtId="0" fontId="11" fillId="0" borderId="0" xfId="0" applyFont="1" applyFill="1" applyBorder="1" applyAlignment="1">
      <alignment/>
    </xf>
    <xf numFmtId="0" fontId="8" fillId="0" borderId="0" xfId="0" applyFont="1" applyAlignment="1" applyProtection="1">
      <alignment/>
      <protection/>
    </xf>
    <xf numFmtId="0" fontId="8" fillId="0" borderId="0" xfId="0" applyFont="1" applyAlignment="1" applyProtection="1">
      <alignment/>
      <protection locked="0"/>
    </xf>
    <xf numFmtId="0" fontId="8" fillId="0" borderId="0" xfId="0" applyFont="1" applyFill="1" applyAlignment="1">
      <alignment horizontal="left"/>
    </xf>
    <xf numFmtId="0" fontId="8" fillId="0" borderId="0" xfId="0" applyFont="1" applyFill="1" applyBorder="1" applyAlignment="1">
      <alignment/>
    </xf>
    <xf numFmtId="0" fontId="13" fillId="0" borderId="0" xfId="0" applyFont="1" applyBorder="1" applyAlignment="1" applyProtection="1">
      <alignment/>
      <protection/>
    </xf>
    <xf numFmtId="0" fontId="8" fillId="0" borderId="0" xfId="0" applyFont="1" applyFill="1" applyBorder="1" applyAlignment="1">
      <alignment horizontal="right"/>
    </xf>
    <xf numFmtId="0" fontId="11" fillId="0" borderId="0" xfId="0" applyFont="1" applyFill="1" applyAlignment="1">
      <alignment horizontal="left"/>
    </xf>
    <xf numFmtId="0" fontId="8" fillId="0" borderId="0" xfId="0" applyFont="1" applyFill="1" applyBorder="1" applyAlignment="1">
      <alignment horizontal="left"/>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right" vertical="top" wrapText="1"/>
    </xf>
    <xf numFmtId="0" fontId="11" fillId="0" borderId="0" xfId="0" applyFont="1" applyAlignment="1">
      <alignment horizontal="left" vertical="top" wrapText="1"/>
    </xf>
    <xf numFmtId="0" fontId="8" fillId="0" borderId="13" xfId="0" applyFont="1" applyBorder="1" applyAlignment="1">
      <alignment horizontal="center" vertical="top" wrapText="1"/>
    </xf>
    <xf numFmtId="0" fontId="8" fillId="0" borderId="13" xfId="0" applyFont="1" applyBorder="1" applyAlignment="1">
      <alignment vertical="top" wrapText="1"/>
    </xf>
    <xf numFmtId="0" fontId="11" fillId="0" borderId="0" xfId="0" applyFont="1" applyAlignment="1">
      <alignment horizontal="center" vertical="top" wrapText="1"/>
    </xf>
    <xf numFmtId="0" fontId="8"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0" fontId="8" fillId="0" borderId="14" xfId="0" applyFont="1" applyBorder="1" applyAlignment="1">
      <alignment vertical="top" wrapText="1"/>
    </xf>
    <xf numFmtId="0" fontId="8" fillId="4" borderId="11" xfId="0" applyFont="1" applyFill="1" applyBorder="1" applyAlignment="1">
      <alignment vertical="top" wrapText="1"/>
    </xf>
    <xf numFmtId="0" fontId="8" fillId="0" borderId="11" xfId="0" applyFont="1" applyBorder="1" applyAlignment="1">
      <alignment vertical="top" wrapText="1"/>
    </xf>
    <xf numFmtId="169" fontId="8" fillId="0" borderId="11" xfId="60" applyNumberFormat="1"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8" fillId="0" borderId="15" xfId="0" applyFont="1" applyBorder="1" applyAlignment="1">
      <alignment horizontal="center" vertical="top" wrapText="1"/>
    </xf>
    <xf numFmtId="49" fontId="8" fillId="0" borderId="11" xfId="0" applyNumberFormat="1" applyFont="1" applyBorder="1" applyAlignment="1">
      <alignment horizontal="center" vertical="top" wrapText="1"/>
    </xf>
    <xf numFmtId="0" fontId="8" fillId="0" borderId="15" xfId="0" applyFont="1" applyBorder="1" applyAlignment="1">
      <alignment vertical="top" wrapText="1"/>
    </xf>
    <xf numFmtId="49" fontId="8" fillId="0" borderId="14"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0" fontId="11" fillId="0" borderId="0" xfId="0" applyFont="1" applyAlignment="1">
      <alignment vertical="top" wrapText="1"/>
    </xf>
    <xf numFmtId="49" fontId="11" fillId="0" borderId="16" xfId="0" applyNumberFormat="1" applyFont="1" applyBorder="1" applyAlignment="1">
      <alignment horizontal="center" vertical="center" wrapText="1"/>
    </xf>
    <xf numFmtId="49" fontId="8" fillId="0" borderId="17" xfId="0" applyNumberFormat="1" applyFont="1" applyBorder="1" applyAlignment="1">
      <alignment vertical="top" wrapText="1"/>
    </xf>
    <xf numFmtId="49" fontId="8" fillId="0" borderId="16" xfId="0" applyNumberFormat="1" applyFont="1" applyBorder="1" applyAlignment="1">
      <alignment horizontal="center" vertical="center" wrapText="1"/>
    </xf>
    <xf numFmtId="0" fontId="8" fillId="0" borderId="13" xfId="0" applyFont="1" applyFill="1" applyBorder="1" applyAlignment="1">
      <alignment vertical="top" wrapText="1"/>
    </xf>
    <xf numFmtId="0" fontId="8" fillId="24" borderId="0" xfId="0"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horizontal="center" vertical="top" wrapText="1"/>
    </xf>
    <xf numFmtId="0" fontId="14" fillId="0" borderId="12" xfId="0" applyFont="1" applyBorder="1" applyAlignment="1">
      <alignment horizontal="right" vertical="center" wrapText="1"/>
    </xf>
    <xf numFmtId="1" fontId="13" fillId="0" borderId="12" xfId="0" applyNumberFormat="1" applyFont="1" applyFill="1" applyBorder="1" applyAlignment="1">
      <alignment horizontal="right" vertical="center" wrapText="1"/>
    </xf>
    <xf numFmtId="0" fontId="2" fillId="0" borderId="17" xfId="0" applyFont="1" applyBorder="1" applyAlignment="1">
      <alignment horizontal="right" vertical="top" wrapText="1"/>
    </xf>
    <xf numFmtId="4" fontId="8" fillId="0" borderId="11"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1" fontId="11" fillId="22" borderId="12" xfId="0" applyNumberFormat="1" applyFont="1" applyFill="1" applyBorder="1" applyAlignment="1">
      <alignment horizontal="right" vertical="center" wrapText="1"/>
    </xf>
    <xf numFmtId="4" fontId="12" fillId="22" borderId="11" xfId="0" applyNumberFormat="1" applyFont="1" applyFill="1" applyBorder="1" applyAlignment="1">
      <alignment horizontal="center" vertical="center" wrapText="1"/>
    </xf>
    <xf numFmtId="0" fontId="11" fillId="22" borderId="11" xfId="0" applyFont="1" applyFill="1" applyBorder="1" applyAlignment="1">
      <alignment horizontal="right" vertical="center" wrapText="1"/>
    </xf>
    <xf numFmtId="4" fontId="11" fillId="22" borderId="12" xfId="0" applyNumberFormat="1" applyFont="1" applyFill="1" applyBorder="1" applyAlignment="1">
      <alignment horizontal="center" vertical="center" wrapText="1"/>
    </xf>
    <xf numFmtId="4" fontId="11" fillId="22" borderId="11" xfId="0" applyNumberFormat="1" applyFont="1" applyFill="1" applyBorder="1" applyAlignment="1">
      <alignment horizontal="center" vertical="center" wrapText="1"/>
    </xf>
    <xf numFmtId="0" fontId="12" fillId="22" borderId="12" xfId="0" applyFont="1" applyFill="1" applyBorder="1" applyAlignment="1">
      <alignment horizontal="right" vertical="center" wrapText="1"/>
    </xf>
    <xf numFmtId="0" fontId="12" fillId="22" borderId="11" xfId="0" applyFont="1" applyFill="1" applyBorder="1" applyAlignment="1">
      <alignment horizontal="right" vertical="center" wrapText="1"/>
    </xf>
    <xf numFmtId="1" fontId="8" fillId="0" borderId="0" xfId="0" applyNumberFormat="1" applyFont="1" applyFill="1" applyBorder="1" applyAlignment="1">
      <alignment horizontal="center" vertical="center" wrapText="1"/>
    </xf>
    <xf numFmtId="0" fontId="11" fillId="0" borderId="0" xfId="0" applyFont="1" applyAlignment="1" applyProtection="1">
      <alignment/>
      <protection/>
    </xf>
    <xf numFmtId="0" fontId="8" fillId="0" borderId="0" xfId="0" applyFont="1" applyFill="1" applyAlignment="1">
      <alignment/>
    </xf>
    <xf numFmtId="0" fontId="8" fillId="0" borderId="0" xfId="0" applyFont="1" applyAlignment="1">
      <alignment/>
    </xf>
    <xf numFmtId="0" fontId="8" fillId="0" borderId="16" xfId="0" applyFont="1" applyFill="1" applyBorder="1" applyAlignment="1">
      <alignment vertical="center" wrapText="1"/>
    </xf>
    <xf numFmtId="0" fontId="8" fillId="0" borderId="11" xfId="0" applyFont="1" applyFill="1" applyBorder="1" applyAlignment="1">
      <alignment horizontal="center" vertical="center" wrapText="1"/>
    </xf>
    <xf numFmtId="49" fontId="8" fillId="0" borderId="0" xfId="0" applyNumberFormat="1" applyFont="1" applyAlignment="1">
      <alignment horizontal="left" vertical="top" wrapText="1"/>
    </xf>
    <xf numFmtId="0" fontId="8" fillId="0" borderId="18" xfId="0" applyFont="1" applyBorder="1" applyAlignment="1">
      <alignment horizontal="center" vertical="top" wrapText="1"/>
    </xf>
    <xf numFmtId="49" fontId="8" fillId="0" borderId="18" xfId="0" applyNumberFormat="1" applyFont="1" applyBorder="1" applyAlignment="1">
      <alignment horizontal="center" vertical="top" wrapText="1"/>
    </xf>
    <xf numFmtId="4" fontId="11" fillId="0" borderId="18" xfId="0" applyNumberFormat="1" applyFont="1" applyBorder="1" applyAlignment="1">
      <alignment vertical="top" wrapText="1"/>
    </xf>
    <xf numFmtId="4" fontId="8" fillId="0" borderId="18" xfId="0" applyNumberFormat="1" applyFont="1" applyBorder="1" applyAlignment="1">
      <alignment vertical="top" wrapText="1"/>
    </xf>
    <xf numFmtId="0" fontId="8" fillId="0" borderId="0" xfId="0" applyFont="1" applyBorder="1" applyAlignment="1">
      <alignment horizontal="left" vertical="top" wrapText="1"/>
    </xf>
    <xf numFmtId="49" fontId="8" fillId="0" borderId="0" xfId="0" applyNumberFormat="1" applyFont="1" applyBorder="1" applyAlignment="1">
      <alignment horizontal="center" vertical="top" wrapText="1"/>
    </xf>
    <xf numFmtId="4" fontId="8" fillId="0" borderId="0" xfId="0" applyNumberFormat="1" applyFont="1" applyBorder="1" applyAlignment="1">
      <alignment vertical="top" wrapText="1"/>
    </xf>
    <xf numFmtId="43" fontId="8" fillId="0" borderId="11" xfId="0" applyNumberFormat="1" applyFont="1" applyBorder="1" applyAlignment="1">
      <alignment vertical="top" wrapText="1"/>
    </xf>
    <xf numFmtId="43" fontId="11" fillId="0" borderId="11" xfId="60" applyNumberFormat="1" applyFont="1" applyBorder="1" applyAlignment="1">
      <alignment horizontal="center" vertical="top" wrapText="1"/>
    </xf>
    <xf numFmtId="43" fontId="8" fillId="0" borderId="11" xfId="60" applyNumberFormat="1" applyFont="1" applyBorder="1" applyAlignment="1">
      <alignment horizontal="center" vertical="top" wrapText="1"/>
    </xf>
    <xf numFmtId="43" fontId="8" fillId="0" borderId="14" xfId="60" applyNumberFormat="1" applyFont="1" applyBorder="1" applyAlignment="1">
      <alignment horizontal="center" vertical="top" wrapText="1"/>
    </xf>
    <xf numFmtId="43" fontId="11" fillId="4" borderId="16" xfId="60" applyNumberFormat="1" applyFont="1" applyFill="1" applyBorder="1" applyAlignment="1">
      <alignment horizontal="center" vertical="top" wrapText="1"/>
    </xf>
    <xf numFmtId="43" fontId="11" fillId="4" borderId="11" xfId="60" applyNumberFormat="1" applyFont="1" applyFill="1" applyBorder="1" applyAlignment="1">
      <alignment horizontal="center" vertical="top" wrapText="1"/>
    </xf>
    <xf numFmtId="0" fontId="32" fillId="0" borderId="0" xfId="0" applyFont="1" applyBorder="1" applyAlignment="1" applyProtection="1">
      <alignment/>
      <protection/>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18" xfId="0" applyFont="1" applyBorder="1" applyAlignment="1">
      <alignment horizontal="left" vertical="top" wrapText="1"/>
    </xf>
    <xf numFmtId="0" fontId="11" fillId="0" borderId="19" xfId="0" applyFont="1" applyBorder="1" applyAlignment="1">
      <alignment horizontal="center" vertical="top" wrapText="1"/>
    </xf>
    <xf numFmtId="0" fontId="8" fillId="0" borderId="15" xfId="0" applyFont="1" applyBorder="1" applyAlignment="1">
      <alignment horizontal="center" vertical="top" wrapText="1"/>
    </xf>
    <xf numFmtId="0" fontId="8" fillId="0" borderId="20" xfId="0" applyFont="1" applyBorder="1" applyAlignment="1">
      <alignment vertical="top" wrapText="1"/>
    </xf>
    <xf numFmtId="0" fontId="8" fillId="0" borderId="13" xfId="0" applyFont="1" applyBorder="1" applyAlignment="1">
      <alignment vertical="top" wrapText="1"/>
    </xf>
    <xf numFmtId="0" fontId="8" fillId="0" borderId="21" xfId="0" applyFont="1" applyBorder="1" applyAlignment="1">
      <alignment vertical="top" wrapText="1"/>
    </xf>
    <xf numFmtId="0" fontId="11" fillId="0" borderId="13" xfId="0" applyFont="1" applyBorder="1" applyAlignment="1">
      <alignment horizontal="center" vertical="top"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8" fillId="0" borderId="0" xfId="0" applyFont="1" applyBorder="1" applyAlignment="1">
      <alignment horizontal="left" vertical="top" wrapText="1"/>
    </xf>
    <xf numFmtId="0" fontId="8" fillId="0" borderId="0" xfId="0" applyFont="1" applyFill="1" applyAlignment="1">
      <alignment horizontal="left" vertical="top" wrapText="1"/>
    </xf>
    <xf numFmtId="0" fontId="15" fillId="0" borderId="23" xfId="0" applyFont="1" applyBorder="1" applyAlignment="1">
      <alignment horizontal="center" vertical="top" wrapText="1"/>
    </xf>
    <xf numFmtId="0" fontId="8" fillId="0" borderId="13" xfId="0" applyFont="1" applyFill="1" applyBorder="1" applyAlignment="1">
      <alignment horizontal="center"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5" xfId="0" applyFont="1" applyBorder="1" applyAlignment="1">
      <alignment vertical="top" wrapText="1"/>
    </xf>
    <xf numFmtId="0" fontId="11" fillId="0" borderId="11" xfId="0" applyFont="1" applyBorder="1" applyAlignment="1">
      <alignment vertical="top" wrapText="1" shrinkToFi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8" fillId="0" borderId="11" xfId="0" applyFont="1" applyBorder="1" applyAlignment="1">
      <alignment vertical="top" wrapText="1"/>
    </xf>
    <xf numFmtId="0" fontId="11" fillId="0" borderId="11" xfId="0" applyFont="1" applyBorder="1" applyAlignment="1">
      <alignment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49" fontId="8" fillId="0" borderId="0" xfId="0" applyNumberFormat="1" applyFont="1" applyAlignment="1">
      <alignment horizontal="left" vertical="top" wrapText="1"/>
    </xf>
    <xf numFmtId="49" fontId="8" fillId="0" borderId="0" xfId="0" applyNumberFormat="1" applyFont="1" applyAlignment="1">
      <alignment horizontal="center" vertical="top" wrapText="1"/>
    </xf>
    <xf numFmtId="49" fontId="8" fillId="0" borderId="0" xfId="0" applyNumberFormat="1" applyFont="1" applyAlignment="1">
      <alignment horizontal="left" vertical="top" wrapText="1"/>
    </xf>
    <xf numFmtId="0" fontId="11" fillId="0" borderId="0" xfId="0" applyFont="1" applyAlignment="1">
      <alignment horizontal="center" vertical="top"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11" fillId="0"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11" fillId="0" borderId="0" xfId="0" applyFont="1" applyBorder="1" applyAlignment="1">
      <alignment horizontal="left" vertical="top" wrapText="1"/>
    </xf>
    <xf numFmtId="0" fontId="8" fillId="0" borderId="13" xfId="0" applyFont="1" applyBorder="1" applyAlignment="1">
      <alignment horizontal="center" vertical="top" wrapText="1"/>
    </xf>
    <xf numFmtId="0" fontId="11" fillId="0" borderId="0" xfId="0" applyFont="1" applyAlignment="1">
      <alignment horizontal="left" vertical="top" wrapText="1"/>
    </xf>
    <xf numFmtId="0" fontId="11" fillId="4" borderId="0" xfId="0" applyFont="1" applyFill="1" applyBorder="1" applyAlignment="1">
      <alignment horizontal="left" vertical="top" wrapText="1"/>
    </xf>
    <xf numFmtId="0" fontId="8" fillId="0" borderId="0" xfId="0" applyFont="1" applyAlignment="1">
      <alignment horizontal="left" vertical="top" wrapText="1"/>
    </xf>
    <xf numFmtId="0" fontId="8" fillId="0" borderId="18" xfId="0" applyFont="1" applyBorder="1" applyAlignment="1">
      <alignment horizontal="center"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5"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Fill="1" applyBorder="1" applyAlignment="1">
      <alignment horizontal="right"/>
    </xf>
    <xf numFmtId="0" fontId="8" fillId="4" borderId="13" xfId="0" applyFont="1" applyFill="1" applyBorder="1" applyAlignment="1">
      <alignment horizontal="center"/>
    </xf>
    <xf numFmtId="0" fontId="8" fillId="0" borderId="0" xfId="0" applyFont="1" applyFill="1" applyBorder="1" applyAlignment="1">
      <alignment horizontal="center"/>
    </xf>
    <xf numFmtId="0" fontId="10" fillId="0" borderId="12"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J189"/>
  <sheetViews>
    <sheetView tabSelected="1" view="pageBreakPreview" zoomScaleNormal="75" zoomScaleSheetLayoutView="100" zoomScalePageLayoutView="0" workbookViewId="0" topLeftCell="A1">
      <selection activeCell="F168" sqref="F168"/>
    </sheetView>
  </sheetViews>
  <sheetFormatPr defaultColWidth="9.00390625" defaultRowHeight="12.75"/>
  <cols>
    <col min="1" max="2" width="24.375" style="50" customWidth="1"/>
    <col min="3" max="3" width="28.25390625" style="50" customWidth="1"/>
    <col min="4" max="4" width="13.625" style="51" customWidth="1"/>
    <col min="5" max="5" width="22.25390625" style="50" customWidth="1"/>
    <col min="6" max="6" width="25.625" style="50" customWidth="1"/>
    <col min="7" max="7" width="22.125" style="50" customWidth="1"/>
    <col min="8" max="16384" width="9.125" style="50" customWidth="1"/>
  </cols>
  <sheetData>
    <row r="1" spans="5:7" ht="23.25" customHeight="1">
      <c r="E1" s="129" t="s">
        <v>268</v>
      </c>
      <c r="F1" s="129"/>
      <c r="G1" s="129"/>
    </row>
    <row r="2" spans="5:7" ht="79.5" customHeight="1">
      <c r="E2" s="129" t="s">
        <v>212</v>
      </c>
      <c r="F2" s="129"/>
      <c r="G2" s="129"/>
    </row>
    <row r="3" spans="5:7" ht="2.25" customHeight="1">
      <c r="E3" s="53"/>
      <c r="F3" s="53"/>
      <c r="G3" s="53"/>
    </row>
    <row r="4" spans="5:7" ht="15">
      <c r="E4" s="157" t="s">
        <v>12</v>
      </c>
      <c r="F4" s="157"/>
      <c r="G4" s="157"/>
    </row>
    <row r="5" spans="5:7" ht="37.5" customHeight="1">
      <c r="E5" s="156" t="s">
        <v>213</v>
      </c>
      <c r="F5" s="156"/>
      <c r="G5" s="156"/>
    </row>
    <row r="6" spans="5:7" ht="15">
      <c r="E6" s="130" t="s">
        <v>13</v>
      </c>
      <c r="F6" s="130"/>
      <c r="G6" s="130"/>
    </row>
    <row r="7" spans="5:7" ht="15">
      <c r="E7" s="56"/>
      <c r="F7" s="156" t="s">
        <v>262</v>
      </c>
      <c r="G7" s="156"/>
    </row>
    <row r="8" spans="5:7" ht="15">
      <c r="E8" s="51" t="s">
        <v>14</v>
      </c>
      <c r="F8" s="130" t="s">
        <v>15</v>
      </c>
      <c r="G8" s="130"/>
    </row>
    <row r="9" spans="5:7" ht="15">
      <c r="E9" s="51"/>
      <c r="F9" s="51"/>
      <c r="G9" s="51"/>
    </row>
    <row r="10" spans="5:7" ht="15">
      <c r="E10" s="130" t="s">
        <v>7</v>
      </c>
      <c r="F10" s="130"/>
      <c r="G10" s="130"/>
    </row>
    <row r="11" ht="3" customHeight="1"/>
    <row r="12" spans="1:10" ht="15">
      <c r="A12" s="150" t="s">
        <v>16</v>
      </c>
      <c r="B12" s="150"/>
      <c r="C12" s="150"/>
      <c r="D12" s="150"/>
      <c r="E12" s="150"/>
      <c r="F12" s="150"/>
      <c r="G12" s="150"/>
      <c r="J12" s="52"/>
    </row>
    <row r="13" spans="1:10" ht="15">
      <c r="A13" s="151" t="s">
        <v>278</v>
      </c>
      <c r="B13" s="152"/>
      <c r="C13" s="151"/>
      <c r="D13" s="151"/>
      <c r="E13" s="151"/>
      <c r="F13" s="151"/>
      <c r="G13" s="151"/>
      <c r="J13" s="52"/>
    </row>
    <row r="14" spans="1:7" ht="15">
      <c r="A14" s="150" t="s">
        <v>232</v>
      </c>
      <c r="B14" s="150"/>
      <c r="C14" s="150"/>
      <c r="D14" s="150"/>
      <c r="E14" s="150"/>
      <c r="F14" s="150"/>
      <c r="G14" s="150"/>
    </row>
    <row r="15" spans="1:6" ht="15">
      <c r="A15" s="57"/>
      <c r="B15" s="57"/>
      <c r="C15" s="57"/>
      <c r="D15" s="57"/>
      <c r="E15" s="57"/>
      <c r="F15" s="58"/>
    </row>
    <row r="16" spans="1:7" ht="15">
      <c r="A16" s="57"/>
      <c r="B16" s="57"/>
      <c r="C16" s="57"/>
      <c r="D16" s="57"/>
      <c r="E16" s="57"/>
      <c r="F16" s="59"/>
      <c r="G16" s="55" t="s">
        <v>17</v>
      </c>
    </row>
    <row r="17" spans="1:7" ht="15">
      <c r="A17" s="157" t="s">
        <v>8</v>
      </c>
      <c r="B17" s="157"/>
      <c r="C17" s="157"/>
      <c r="D17" s="157"/>
      <c r="E17" s="155"/>
      <c r="F17" s="58"/>
      <c r="G17" s="61"/>
    </row>
    <row r="18" spans="1:7" ht="15">
      <c r="A18" s="54"/>
      <c r="B18" s="54"/>
      <c r="C18" s="54"/>
      <c r="D18" s="54"/>
      <c r="E18" s="60"/>
      <c r="F18" s="58" t="s">
        <v>18</v>
      </c>
      <c r="G18" s="61" t="s">
        <v>9</v>
      </c>
    </row>
    <row r="19" spans="1:7" ht="15">
      <c r="A19" s="54"/>
      <c r="B19" s="54"/>
      <c r="C19" s="54"/>
      <c r="D19" s="54"/>
      <c r="E19" s="60"/>
      <c r="F19" s="58"/>
      <c r="G19" s="61"/>
    </row>
    <row r="20" spans="1:7" ht="15">
      <c r="A20" s="57"/>
      <c r="B20" s="57"/>
      <c r="C20" s="57"/>
      <c r="D20" s="57"/>
      <c r="E20" s="57"/>
      <c r="F20" s="58" t="s">
        <v>19</v>
      </c>
      <c r="G20" s="62">
        <v>30011432</v>
      </c>
    </row>
    <row r="21" spans="1:7" ht="15">
      <c r="A21" s="57"/>
      <c r="B21" s="57"/>
      <c r="C21" s="57"/>
      <c r="D21" s="57"/>
      <c r="E21" s="57"/>
      <c r="F21" s="58" t="s">
        <v>261</v>
      </c>
      <c r="G21" s="63">
        <v>25438000000</v>
      </c>
    </row>
    <row r="22" spans="1:7" ht="15">
      <c r="A22" s="57"/>
      <c r="B22" s="57"/>
      <c r="C22" s="57"/>
      <c r="D22" s="57"/>
      <c r="E22" s="57"/>
      <c r="F22" s="58"/>
      <c r="G22" s="63"/>
    </row>
    <row r="23" spans="6:7" ht="15">
      <c r="F23" s="58" t="s">
        <v>20</v>
      </c>
      <c r="G23" s="64">
        <v>383</v>
      </c>
    </row>
    <row r="24" spans="4:7" ht="18.75" customHeight="1">
      <c r="D24" s="58"/>
      <c r="E24" s="58"/>
      <c r="F24" s="58"/>
      <c r="G24" s="58"/>
    </row>
    <row r="25" spans="1:7" ht="30" customHeight="1">
      <c r="A25" s="153" t="s">
        <v>214</v>
      </c>
      <c r="B25" s="153"/>
      <c r="C25" s="153"/>
      <c r="D25" s="154" t="s">
        <v>278</v>
      </c>
      <c r="E25" s="154"/>
      <c r="F25" s="154"/>
      <c r="G25" s="154"/>
    </row>
    <row r="26" spans="1:7" ht="21.75" customHeight="1">
      <c r="A26" s="155" t="s">
        <v>21</v>
      </c>
      <c r="B26" s="155"/>
      <c r="C26" s="155"/>
      <c r="D26" s="154" t="s">
        <v>279</v>
      </c>
      <c r="E26" s="154"/>
      <c r="F26" s="154"/>
      <c r="G26" s="154"/>
    </row>
    <row r="27" spans="1:7" ht="19.5" customHeight="1">
      <c r="A27" s="155" t="s">
        <v>22</v>
      </c>
      <c r="B27" s="155"/>
      <c r="C27" s="155"/>
      <c r="D27" s="155" t="s">
        <v>260</v>
      </c>
      <c r="E27" s="155"/>
      <c r="F27" s="155"/>
      <c r="G27" s="155"/>
    </row>
    <row r="28" spans="1:7" ht="30" customHeight="1">
      <c r="A28" s="155" t="s">
        <v>215</v>
      </c>
      <c r="B28" s="155"/>
      <c r="C28" s="155"/>
      <c r="D28" s="158" t="s">
        <v>280</v>
      </c>
      <c r="E28" s="158"/>
      <c r="F28" s="158"/>
      <c r="G28" s="158"/>
    </row>
    <row r="29" spans="1:7" ht="21.75" customHeight="1">
      <c r="A29" s="155" t="s">
        <v>23</v>
      </c>
      <c r="B29" s="155"/>
      <c r="C29" s="155"/>
      <c r="D29" s="132"/>
      <c r="E29" s="132"/>
      <c r="F29" s="132"/>
      <c r="G29" s="132"/>
    </row>
    <row r="30" spans="1:7" ht="14.25" customHeight="1">
      <c r="A30" s="52"/>
      <c r="B30" s="52"/>
      <c r="C30" s="66"/>
      <c r="D30" s="66"/>
      <c r="E30" s="66"/>
      <c r="F30" s="58"/>
      <c r="G30" s="58"/>
    </row>
    <row r="31" spans="1:7" ht="20.25" customHeight="1">
      <c r="A31" s="150" t="s">
        <v>216</v>
      </c>
      <c r="B31" s="150"/>
      <c r="C31" s="150"/>
      <c r="D31" s="150"/>
      <c r="E31" s="150"/>
      <c r="F31" s="150"/>
      <c r="G31" s="150"/>
    </row>
    <row r="32" spans="1:7" ht="24.75" customHeight="1" hidden="1">
      <c r="A32" s="54"/>
      <c r="B32" s="54"/>
      <c r="C32" s="54"/>
      <c r="D32" s="57"/>
      <c r="E32" s="54"/>
      <c r="F32" s="54"/>
      <c r="G32" s="54"/>
    </row>
    <row r="33" spans="1:7" ht="29.25" customHeight="1">
      <c r="A33" s="129" t="s">
        <v>217</v>
      </c>
      <c r="B33" s="129"/>
      <c r="C33" s="129"/>
      <c r="D33" s="129"/>
      <c r="E33" s="129"/>
      <c r="F33" s="129"/>
      <c r="G33" s="129"/>
    </row>
    <row r="34" spans="1:7" ht="31.5" customHeight="1">
      <c r="A34" s="147" t="s">
        <v>285</v>
      </c>
      <c r="B34" s="149"/>
      <c r="C34" s="149"/>
      <c r="D34" s="149"/>
      <c r="E34" s="149"/>
      <c r="F34" s="149"/>
      <c r="G34" s="149"/>
    </row>
    <row r="35" spans="1:7" ht="24" customHeight="1">
      <c r="A35" s="147" t="s">
        <v>286</v>
      </c>
      <c r="B35" s="148"/>
      <c r="C35" s="148"/>
      <c r="D35" s="148"/>
      <c r="E35" s="148"/>
      <c r="F35" s="148"/>
      <c r="G35" s="99"/>
    </row>
    <row r="36" spans="1:7" ht="27.75" customHeight="1">
      <c r="A36" s="147" t="s">
        <v>287</v>
      </c>
      <c r="B36" s="147"/>
      <c r="C36" s="147"/>
      <c r="D36" s="147"/>
      <c r="E36" s="147"/>
      <c r="F36" s="147"/>
      <c r="G36" s="99"/>
    </row>
    <row r="37" spans="1:7" ht="31.5" customHeight="1">
      <c r="A37" s="147" t="s">
        <v>288</v>
      </c>
      <c r="B37" s="147"/>
      <c r="C37" s="147"/>
      <c r="D37" s="147"/>
      <c r="E37" s="147"/>
      <c r="F37" s="147"/>
      <c r="G37" s="99"/>
    </row>
    <row r="38" spans="1:7" ht="33" customHeight="1">
      <c r="A38" s="147" t="s">
        <v>289</v>
      </c>
      <c r="B38" s="147"/>
      <c r="C38" s="147"/>
      <c r="D38" s="147"/>
      <c r="E38" s="147"/>
      <c r="F38" s="147"/>
      <c r="G38" s="99"/>
    </row>
    <row r="39" spans="1:7" ht="15">
      <c r="A39" s="147" t="s">
        <v>290</v>
      </c>
      <c r="B39" s="147"/>
      <c r="C39" s="147"/>
      <c r="D39" s="147"/>
      <c r="E39" s="147"/>
      <c r="F39" s="147"/>
      <c r="G39" s="99"/>
    </row>
    <row r="40" spans="1:7" ht="53.25" customHeight="1">
      <c r="A40" s="147" t="s">
        <v>291</v>
      </c>
      <c r="B40" s="147"/>
      <c r="C40" s="147"/>
      <c r="D40" s="147"/>
      <c r="E40" s="147"/>
      <c r="F40" s="147"/>
      <c r="G40" s="99"/>
    </row>
    <row r="41" spans="1:7" ht="30" customHeight="1">
      <c r="A41" s="129" t="s">
        <v>218</v>
      </c>
      <c r="B41" s="129"/>
      <c r="C41" s="129"/>
      <c r="D41" s="129"/>
      <c r="E41" s="129"/>
      <c r="F41" s="129"/>
      <c r="G41" s="129"/>
    </row>
    <row r="42" spans="1:7" ht="377.25" customHeight="1">
      <c r="A42" s="147" t="s">
        <v>11</v>
      </c>
      <c r="B42" s="149"/>
      <c r="C42" s="149"/>
      <c r="D42" s="149"/>
      <c r="E42" s="149"/>
      <c r="F42" s="149"/>
      <c r="G42" s="149"/>
    </row>
    <row r="43" spans="1:7" ht="15">
      <c r="A43" s="129" t="s">
        <v>219</v>
      </c>
      <c r="B43" s="129"/>
      <c r="C43" s="129"/>
      <c r="D43" s="129"/>
      <c r="E43" s="129"/>
      <c r="F43" s="129"/>
      <c r="G43" s="129"/>
    </row>
    <row r="44" spans="1:7" ht="49.5" customHeight="1">
      <c r="A44" s="129" t="s">
        <v>292</v>
      </c>
      <c r="B44" s="129"/>
      <c r="C44" s="129"/>
      <c r="D44" s="129"/>
      <c r="E44" s="129"/>
      <c r="F44" s="129"/>
      <c r="G44" s="129"/>
    </row>
    <row r="45" spans="1:7" ht="23.25" customHeight="1">
      <c r="A45" s="129" t="s">
        <v>181</v>
      </c>
      <c r="B45" s="129"/>
      <c r="C45" s="129"/>
      <c r="D45" s="129"/>
      <c r="E45" s="129"/>
      <c r="F45" s="129"/>
      <c r="G45" s="129"/>
    </row>
    <row r="46" spans="1:7" ht="15" hidden="1">
      <c r="A46" s="129"/>
      <c r="B46" s="129"/>
      <c r="C46" s="129"/>
      <c r="D46" s="129"/>
      <c r="E46" s="129"/>
      <c r="F46" s="129"/>
      <c r="G46" s="129"/>
    </row>
    <row r="47" spans="1:7" ht="67.5" customHeight="1">
      <c r="A47" s="159" t="s">
        <v>283</v>
      </c>
      <c r="B47" s="129"/>
      <c r="C47" s="129"/>
      <c r="D47" s="129"/>
      <c r="E47" s="129"/>
      <c r="F47" s="129"/>
      <c r="G47" s="129"/>
    </row>
    <row r="48" spans="1:7" ht="15" hidden="1">
      <c r="A48" s="129"/>
      <c r="B48" s="129"/>
      <c r="C48" s="129"/>
      <c r="D48" s="129"/>
      <c r="E48" s="129"/>
      <c r="F48" s="129"/>
      <c r="G48" s="129"/>
    </row>
    <row r="49" spans="1:7" ht="35.25" customHeight="1">
      <c r="A49" s="159" t="s">
        <v>284</v>
      </c>
      <c r="B49" s="129"/>
      <c r="C49" s="129"/>
      <c r="D49" s="129"/>
      <c r="E49" s="129"/>
      <c r="F49" s="129"/>
      <c r="G49" s="129"/>
    </row>
    <row r="50" spans="1:7" ht="65.25" customHeight="1">
      <c r="A50" s="129"/>
      <c r="B50" s="129"/>
      <c r="C50" s="129"/>
      <c r="D50" s="129"/>
      <c r="E50" s="129"/>
      <c r="F50" s="129"/>
      <c r="G50" s="129"/>
    </row>
    <row r="51" spans="1:7" ht="18.75" customHeight="1">
      <c r="A51" s="118" t="s">
        <v>24</v>
      </c>
      <c r="B51" s="118"/>
      <c r="C51" s="118"/>
      <c r="D51" s="118"/>
      <c r="E51" s="118"/>
      <c r="F51" s="118"/>
      <c r="G51" s="118"/>
    </row>
    <row r="52" spans="1:7" ht="15" customHeight="1">
      <c r="A52" s="160" t="s">
        <v>25</v>
      </c>
      <c r="B52" s="160"/>
      <c r="C52" s="160"/>
      <c r="D52" s="160"/>
      <c r="E52" s="160"/>
      <c r="F52" s="100" t="s">
        <v>26</v>
      </c>
      <c r="G52" s="100" t="s">
        <v>27</v>
      </c>
    </row>
    <row r="53" spans="1:7" ht="15">
      <c r="A53" s="117" t="s">
        <v>282</v>
      </c>
      <c r="B53" s="117"/>
      <c r="C53" s="117"/>
      <c r="D53" s="117"/>
      <c r="E53" s="117"/>
      <c r="F53" s="101" t="s">
        <v>28</v>
      </c>
      <c r="G53" s="102">
        <f>G55+G61</f>
        <v>20618683</v>
      </c>
    </row>
    <row r="54" spans="1:7" ht="15" customHeight="1">
      <c r="A54" s="127" t="s">
        <v>29</v>
      </c>
      <c r="B54" s="127"/>
      <c r="C54" s="127"/>
      <c r="D54" s="127"/>
      <c r="E54" s="127"/>
      <c r="F54" s="101"/>
      <c r="G54" s="103"/>
    </row>
    <row r="55" spans="1:7" ht="15">
      <c r="A55" s="127" t="s">
        <v>220</v>
      </c>
      <c r="B55" s="127"/>
      <c r="C55" s="127"/>
      <c r="D55" s="127"/>
      <c r="E55" s="127"/>
      <c r="F55" s="101" t="s">
        <v>30</v>
      </c>
      <c r="G55" s="103">
        <v>18066710</v>
      </c>
    </row>
    <row r="56" spans="1:7" ht="57.75" customHeight="1">
      <c r="A56" s="127" t="s">
        <v>31</v>
      </c>
      <c r="B56" s="127"/>
      <c r="C56" s="127"/>
      <c r="D56" s="127"/>
      <c r="E56" s="127"/>
      <c r="F56" s="101"/>
      <c r="G56" s="103"/>
    </row>
    <row r="57" spans="1:7" ht="45" customHeight="1">
      <c r="A57" s="127" t="s">
        <v>221</v>
      </c>
      <c r="B57" s="127"/>
      <c r="C57" s="127"/>
      <c r="D57" s="127"/>
      <c r="E57" s="127"/>
      <c r="F57" s="101" t="s">
        <v>32</v>
      </c>
      <c r="G57" s="103">
        <v>18066710</v>
      </c>
    </row>
    <row r="58" spans="1:7" ht="45.75" customHeight="1">
      <c r="A58" s="127" t="s">
        <v>180</v>
      </c>
      <c r="B58" s="127"/>
      <c r="C58" s="127"/>
      <c r="D58" s="127"/>
      <c r="E58" s="127"/>
      <c r="F58" s="101" t="s">
        <v>33</v>
      </c>
      <c r="G58" s="103">
        <v>0</v>
      </c>
    </row>
    <row r="59" spans="1:7" ht="19.5" customHeight="1">
      <c r="A59" s="127" t="s">
        <v>222</v>
      </c>
      <c r="B59" s="127"/>
      <c r="C59" s="127"/>
      <c r="D59" s="127"/>
      <c r="E59" s="127"/>
      <c r="F59" s="101" t="s">
        <v>34</v>
      </c>
      <c r="G59" s="103">
        <v>0</v>
      </c>
    </row>
    <row r="60" spans="1:7" ht="20.25" customHeight="1">
      <c r="A60" s="127" t="s">
        <v>224</v>
      </c>
      <c r="B60" s="127"/>
      <c r="C60" s="127"/>
      <c r="D60" s="127"/>
      <c r="E60" s="127"/>
      <c r="F60" s="101" t="s">
        <v>35</v>
      </c>
      <c r="G60" s="103">
        <v>12906675</v>
      </c>
    </row>
    <row r="61" spans="1:7" ht="15">
      <c r="A61" s="127" t="s">
        <v>223</v>
      </c>
      <c r="B61" s="127"/>
      <c r="C61" s="127"/>
      <c r="D61" s="127"/>
      <c r="E61" s="127"/>
      <c r="F61" s="101" t="s">
        <v>36</v>
      </c>
      <c r="G61" s="103">
        <v>2551973</v>
      </c>
    </row>
    <row r="62" spans="1:7" ht="15" customHeight="1">
      <c r="A62" s="127" t="s">
        <v>31</v>
      </c>
      <c r="B62" s="127"/>
      <c r="C62" s="127"/>
      <c r="D62" s="127"/>
      <c r="E62" s="127"/>
      <c r="F62" s="101"/>
      <c r="G62" s="103"/>
    </row>
    <row r="63" spans="1:7" ht="15" customHeight="1">
      <c r="A63" s="127" t="s">
        <v>37</v>
      </c>
      <c r="B63" s="127"/>
      <c r="C63" s="127"/>
      <c r="D63" s="127"/>
      <c r="E63" s="127"/>
      <c r="F63" s="101" t="s">
        <v>38</v>
      </c>
      <c r="G63" s="103">
        <v>1283582</v>
      </c>
    </row>
    <row r="64" spans="1:7" ht="15" customHeight="1">
      <c r="A64" s="127" t="s">
        <v>39</v>
      </c>
      <c r="B64" s="127"/>
      <c r="C64" s="127"/>
      <c r="D64" s="127"/>
      <c r="E64" s="127"/>
      <c r="F64" s="101" t="s">
        <v>40</v>
      </c>
      <c r="G64" s="103">
        <v>147233</v>
      </c>
    </row>
    <row r="65" spans="1:7" ht="15">
      <c r="A65" s="117" t="s">
        <v>41</v>
      </c>
      <c r="B65" s="117"/>
      <c r="C65" s="117"/>
      <c r="D65" s="117"/>
      <c r="E65" s="117"/>
      <c r="F65" s="101" t="s">
        <v>42</v>
      </c>
      <c r="G65" s="102">
        <f>G68+G78</f>
        <v>1789</v>
      </c>
    </row>
    <row r="66" spans="1:7" ht="34.5" customHeight="1">
      <c r="A66" s="127" t="s">
        <v>29</v>
      </c>
      <c r="B66" s="127"/>
      <c r="C66" s="127"/>
      <c r="D66" s="127"/>
      <c r="E66" s="127"/>
      <c r="F66" s="101"/>
      <c r="G66" s="103"/>
    </row>
    <row r="67" spans="1:7" ht="42" customHeight="1">
      <c r="A67" s="127" t="s">
        <v>225</v>
      </c>
      <c r="B67" s="127"/>
      <c r="C67" s="127"/>
      <c r="D67" s="127"/>
      <c r="E67" s="127"/>
      <c r="F67" s="101" t="s">
        <v>43</v>
      </c>
      <c r="G67" s="103"/>
    </row>
    <row r="68" spans="1:7" ht="15">
      <c r="A68" s="127" t="s">
        <v>226</v>
      </c>
      <c r="B68" s="127"/>
      <c r="C68" s="127"/>
      <c r="D68" s="127"/>
      <c r="E68" s="127"/>
      <c r="F68" s="101" t="s">
        <v>44</v>
      </c>
      <c r="G68" s="103">
        <f>G70</f>
        <v>1789</v>
      </c>
    </row>
    <row r="69" spans="1:7" ht="15" customHeight="1">
      <c r="A69" s="127" t="s">
        <v>31</v>
      </c>
      <c r="B69" s="127"/>
      <c r="C69" s="127"/>
      <c r="D69" s="127"/>
      <c r="E69" s="127"/>
      <c r="F69" s="101"/>
      <c r="G69" s="103"/>
    </row>
    <row r="70" spans="1:7" ht="15" customHeight="1">
      <c r="A70" s="127" t="s">
        <v>45</v>
      </c>
      <c r="B70" s="127"/>
      <c r="C70" s="127"/>
      <c r="D70" s="127"/>
      <c r="E70" s="127"/>
      <c r="F70" s="101" t="s">
        <v>46</v>
      </c>
      <c r="G70" s="103">
        <v>1789</v>
      </c>
    </row>
    <row r="71" spans="1:7" ht="15" customHeight="1">
      <c r="A71" s="127" t="s">
        <v>47</v>
      </c>
      <c r="B71" s="127"/>
      <c r="C71" s="127"/>
      <c r="D71" s="127"/>
      <c r="E71" s="127"/>
      <c r="F71" s="101" t="s">
        <v>48</v>
      </c>
      <c r="G71" s="103"/>
    </row>
    <row r="72" spans="1:7" ht="15" customHeight="1">
      <c r="A72" s="127" t="s">
        <v>49</v>
      </c>
      <c r="B72" s="127"/>
      <c r="C72" s="127"/>
      <c r="D72" s="127"/>
      <c r="E72" s="127"/>
      <c r="F72" s="101" t="s">
        <v>50</v>
      </c>
      <c r="G72" s="103"/>
    </row>
    <row r="73" spans="1:7" ht="15" customHeight="1">
      <c r="A73" s="127" t="s">
        <v>51</v>
      </c>
      <c r="B73" s="127"/>
      <c r="C73" s="127"/>
      <c r="D73" s="127"/>
      <c r="E73" s="127"/>
      <c r="F73" s="101" t="s">
        <v>52</v>
      </c>
      <c r="G73" s="103"/>
    </row>
    <row r="74" spans="1:7" ht="15" customHeight="1">
      <c r="A74" s="127" t="s">
        <v>53</v>
      </c>
      <c r="B74" s="127"/>
      <c r="C74" s="127"/>
      <c r="D74" s="127"/>
      <c r="E74" s="127"/>
      <c r="F74" s="101" t="s">
        <v>54</v>
      </c>
      <c r="G74" s="103"/>
    </row>
    <row r="75" spans="1:7" ht="15" customHeight="1">
      <c r="A75" s="127" t="s">
        <v>55</v>
      </c>
      <c r="B75" s="127"/>
      <c r="C75" s="127"/>
      <c r="D75" s="127"/>
      <c r="E75" s="127"/>
      <c r="F75" s="101" t="s">
        <v>56</v>
      </c>
      <c r="G75" s="103"/>
    </row>
    <row r="76" spans="1:7" ht="15" customHeight="1">
      <c r="A76" s="127" t="s">
        <v>59</v>
      </c>
      <c r="B76" s="127"/>
      <c r="C76" s="127"/>
      <c r="D76" s="127"/>
      <c r="E76" s="127"/>
      <c r="F76" s="101" t="s">
        <v>57</v>
      </c>
      <c r="G76" s="103"/>
    </row>
    <row r="77" spans="1:7" ht="46.5" customHeight="1">
      <c r="A77" s="127" t="s">
        <v>61</v>
      </c>
      <c r="B77" s="127"/>
      <c r="C77" s="127"/>
      <c r="D77" s="127"/>
      <c r="E77" s="127"/>
      <c r="F77" s="101" t="s">
        <v>58</v>
      </c>
      <c r="G77" s="103"/>
    </row>
    <row r="78" spans="1:7" ht="15">
      <c r="A78" s="127" t="s">
        <v>63</v>
      </c>
      <c r="B78" s="127"/>
      <c r="C78" s="127"/>
      <c r="D78" s="127"/>
      <c r="E78" s="127"/>
      <c r="F78" s="101" t="s">
        <v>60</v>
      </c>
      <c r="G78" s="103">
        <f>G80</f>
        <v>0</v>
      </c>
    </row>
    <row r="79" spans="1:7" ht="15" customHeight="1">
      <c r="A79" s="127" t="s">
        <v>31</v>
      </c>
      <c r="B79" s="127"/>
      <c r="C79" s="127"/>
      <c r="D79" s="127"/>
      <c r="E79" s="127"/>
      <c r="F79" s="101"/>
      <c r="G79" s="103"/>
    </row>
    <row r="80" spans="1:7" ht="15" customHeight="1">
      <c r="A80" s="127" t="s">
        <v>65</v>
      </c>
      <c r="B80" s="127"/>
      <c r="C80" s="127"/>
      <c r="D80" s="127"/>
      <c r="E80" s="127"/>
      <c r="F80" s="101" t="s">
        <v>62</v>
      </c>
      <c r="G80" s="103"/>
    </row>
    <row r="81" spans="1:7" ht="15" customHeight="1">
      <c r="A81" s="128" t="s">
        <v>67</v>
      </c>
      <c r="B81" s="128"/>
      <c r="C81" s="128"/>
      <c r="D81" s="128"/>
      <c r="E81" s="128"/>
      <c r="F81" s="101" t="s">
        <v>64</v>
      </c>
      <c r="G81" s="103"/>
    </row>
    <row r="82" spans="1:7" ht="15" customHeight="1">
      <c r="A82" s="127" t="s">
        <v>69</v>
      </c>
      <c r="B82" s="127"/>
      <c r="C82" s="127"/>
      <c r="D82" s="127"/>
      <c r="E82" s="127"/>
      <c r="F82" s="101" t="s">
        <v>66</v>
      </c>
      <c r="G82" s="103"/>
    </row>
    <row r="83" spans="1:7" ht="15" customHeight="1">
      <c r="A83" s="127" t="s">
        <v>71</v>
      </c>
      <c r="B83" s="127"/>
      <c r="C83" s="127"/>
      <c r="D83" s="127"/>
      <c r="E83" s="127"/>
      <c r="F83" s="101" t="s">
        <v>68</v>
      </c>
      <c r="G83" s="103"/>
    </row>
    <row r="84" spans="1:7" ht="15" customHeight="1">
      <c r="A84" s="127" t="s">
        <v>73</v>
      </c>
      <c r="B84" s="127"/>
      <c r="C84" s="127"/>
      <c r="D84" s="127"/>
      <c r="E84" s="127"/>
      <c r="F84" s="101" t="s">
        <v>70</v>
      </c>
      <c r="G84" s="103"/>
    </row>
    <row r="85" spans="1:7" ht="15" customHeight="1">
      <c r="A85" s="127" t="s">
        <v>75</v>
      </c>
      <c r="B85" s="127"/>
      <c r="C85" s="127"/>
      <c r="D85" s="127"/>
      <c r="E85" s="127"/>
      <c r="F85" s="101" t="s">
        <v>72</v>
      </c>
      <c r="G85" s="103"/>
    </row>
    <row r="86" spans="1:7" ht="15" customHeight="1">
      <c r="A86" s="127" t="s">
        <v>79</v>
      </c>
      <c r="B86" s="127"/>
      <c r="C86" s="127"/>
      <c r="D86" s="127"/>
      <c r="E86" s="127"/>
      <c r="F86" s="101" t="s">
        <v>74</v>
      </c>
      <c r="G86" s="103"/>
    </row>
    <row r="87" spans="1:7" ht="15" customHeight="1">
      <c r="A87" s="127" t="s">
        <v>81</v>
      </c>
      <c r="B87" s="127"/>
      <c r="C87" s="127"/>
      <c r="D87" s="127"/>
      <c r="E87" s="127"/>
      <c r="F87" s="101" t="s">
        <v>76</v>
      </c>
      <c r="G87" s="103"/>
    </row>
    <row r="88" spans="1:7" ht="15">
      <c r="A88" s="117" t="s">
        <v>83</v>
      </c>
      <c r="B88" s="117"/>
      <c r="C88" s="117"/>
      <c r="D88" s="117"/>
      <c r="E88" s="117"/>
      <c r="F88" s="101" t="s">
        <v>77</v>
      </c>
      <c r="G88" s="102">
        <f>G90+G91+G104</f>
        <v>277411</v>
      </c>
    </row>
    <row r="89" spans="1:7" ht="15" customHeight="1">
      <c r="A89" s="127" t="s">
        <v>29</v>
      </c>
      <c r="B89" s="127"/>
      <c r="C89" s="127"/>
      <c r="D89" s="127"/>
      <c r="E89" s="127"/>
      <c r="F89" s="101" t="s">
        <v>78</v>
      </c>
      <c r="G89" s="103"/>
    </row>
    <row r="90" spans="1:7" ht="41.25" customHeight="1">
      <c r="A90" s="127" t="s">
        <v>85</v>
      </c>
      <c r="B90" s="127"/>
      <c r="C90" s="127"/>
      <c r="D90" s="127"/>
      <c r="E90" s="127"/>
      <c r="F90" s="101" t="s">
        <v>80</v>
      </c>
      <c r="G90" s="103"/>
    </row>
    <row r="91" spans="1:7" ht="15">
      <c r="A91" s="127" t="s">
        <v>227</v>
      </c>
      <c r="B91" s="127"/>
      <c r="C91" s="127"/>
      <c r="D91" s="127"/>
      <c r="E91" s="127"/>
      <c r="F91" s="101" t="s">
        <v>82</v>
      </c>
      <c r="G91" s="103">
        <f>G93+G96+G97+G98+G99+G100+G101+G103</f>
        <v>277411</v>
      </c>
    </row>
    <row r="92" spans="1:7" ht="15" customHeight="1">
      <c r="A92" s="127" t="s">
        <v>31</v>
      </c>
      <c r="B92" s="127"/>
      <c r="C92" s="127"/>
      <c r="D92" s="127"/>
      <c r="E92" s="127"/>
      <c r="F92" s="101"/>
      <c r="G92" s="103"/>
    </row>
    <row r="93" spans="1:7" ht="15" customHeight="1">
      <c r="A93" s="127" t="s">
        <v>88</v>
      </c>
      <c r="B93" s="127"/>
      <c r="C93" s="127"/>
      <c r="D93" s="127"/>
      <c r="E93" s="127"/>
      <c r="F93" s="101" t="s">
        <v>84</v>
      </c>
      <c r="G93" s="103"/>
    </row>
    <row r="94" spans="1:7" ht="15" customHeight="1">
      <c r="A94" s="127" t="s">
        <v>90</v>
      </c>
      <c r="B94" s="127"/>
      <c r="C94" s="127"/>
      <c r="D94" s="127"/>
      <c r="E94" s="127"/>
      <c r="F94" s="101" t="s">
        <v>86</v>
      </c>
      <c r="G94" s="103"/>
    </row>
    <row r="95" spans="1:7" ht="15" customHeight="1">
      <c r="A95" s="127" t="s">
        <v>92</v>
      </c>
      <c r="B95" s="127"/>
      <c r="C95" s="127"/>
      <c r="D95" s="127"/>
      <c r="E95" s="127"/>
      <c r="F95" s="101" t="s">
        <v>87</v>
      </c>
      <c r="G95" s="103"/>
    </row>
    <row r="96" spans="1:7" ht="15" customHeight="1">
      <c r="A96" s="127" t="s">
        <v>94</v>
      </c>
      <c r="B96" s="127"/>
      <c r="C96" s="127"/>
      <c r="D96" s="127"/>
      <c r="E96" s="127"/>
      <c r="F96" s="101" t="s">
        <v>89</v>
      </c>
      <c r="G96" s="103">
        <v>62228</v>
      </c>
    </row>
    <row r="97" spans="1:7" ht="15" customHeight="1">
      <c r="A97" s="127" t="s">
        <v>96</v>
      </c>
      <c r="B97" s="127"/>
      <c r="C97" s="127"/>
      <c r="D97" s="127"/>
      <c r="E97" s="127"/>
      <c r="F97" s="101" t="s">
        <v>91</v>
      </c>
      <c r="G97" s="103">
        <v>10417</v>
      </c>
    </row>
    <row r="98" spans="1:7" ht="15" customHeight="1">
      <c r="A98" s="127" t="s">
        <v>98</v>
      </c>
      <c r="B98" s="127"/>
      <c r="C98" s="127"/>
      <c r="D98" s="127"/>
      <c r="E98" s="127"/>
      <c r="F98" s="101" t="s">
        <v>93</v>
      </c>
      <c r="G98" s="103">
        <v>199676</v>
      </c>
    </row>
    <row r="99" spans="1:7" ht="15" customHeight="1">
      <c r="A99" s="127" t="s">
        <v>100</v>
      </c>
      <c r="B99" s="127"/>
      <c r="C99" s="127"/>
      <c r="D99" s="127"/>
      <c r="E99" s="127"/>
      <c r="F99" s="101" t="s">
        <v>95</v>
      </c>
      <c r="G99" s="103"/>
    </row>
    <row r="100" spans="1:7" ht="15" customHeight="1">
      <c r="A100" s="127" t="s">
        <v>104</v>
      </c>
      <c r="B100" s="127"/>
      <c r="C100" s="127"/>
      <c r="D100" s="127"/>
      <c r="E100" s="127"/>
      <c r="F100" s="101" t="s">
        <v>97</v>
      </c>
      <c r="G100" s="103">
        <v>5090</v>
      </c>
    </row>
    <row r="101" spans="1:7" ht="15" customHeight="1">
      <c r="A101" s="127" t="s">
        <v>106</v>
      </c>
      <c r="B101" s="127"/>
      <c r="C101" s="127"/>
      <c r="D101" s="127"/>
      <c r="E101" s="127"/>
      <c r="F101" s="101" t="s">
        <v>99</v>
      </c>
      <c r="G101" s="103"/>
    </row>
    <row r="102" spans="1:7" ht="15" customHeight="1">
      <c r="A102" s="127" t="s">
        <v>108</v>
      </c>
      <c r="B102" s="127"/>
      <c r="C102" s="127"/>
      <c r="D102" s="127"/>
      <c r="E102" s="127"/>
      <c r="F102" s="101" t="s">
        <v>101</v>
      </c>
      <c r="G102" s="103"/>
    </row>
    <row r="103" spans="1:7" ht="39" customHeight="1">
      <c r="A103" s="127" t="s">
        <v>110</v>
      </c>
      <c r="B103" s="127"/>
      <c r="C103" s="127"/>
      <c r="D103" s="127"/>
      <c r="E103" s="127"/>
      <c r="F103" s="101" t="s">
        <v>102</v>
      </c>
      <c r="G103" s="103"/>
    </row>
    <row r="104" spans="1:7" ht="28.5" customHeight="1">
      <c r="A104" s="127" t="s">
        <v>112</v>
      </c>
      <c r="B104" s="127"/>
      <c r="C104" s="127"/>
      <c r="D104" s="127"/>
      <c r="E104" s="127"/>
      <c r="F104" s="101" t="s">
        <v>103</v>
      </c>
      <c r="G104" s="103">
        <f>G105</f>
        <v>0</v>
      </c>
    </row>
    <row r="105" spans="1:7" ht="15" customHeight="1">
      <c r="A105" s="127" t="s">
        <v>31</v>
      </c>
      <c r="B105" s="127"/>
      <c r="C105" s="127"/>
      <c r="D105" s="127"/>
      <c r="E105" s="127"/>
      <c r="F105" s="101"/>
      <c r="G105" s="103">
        <f>G110+G112+G113+G109</f>
        <v>0</v>
      </c>
    </row>
    <row r="106" spans="1:7" ht="15" customHeight="1">
      <c r="A106" s="127" t="s">
        <v>114</v>
      </c>
      <c r="B106" s="127"/>
      <c r="C106" s="127"/>
      <c r="D106" s="127"/>
      <c r="E106" s="127"/>
      <c r="F106" s="101" t="s">
        <v>105</v>
      </c>
      <c r="G106" s="103"/>
    </row>
    <row r="107" spans="1:7" ht="15" customHeight="1">
      <c r="A107" s="127" t="s">
        <v>116</v>
      </c>
      <c r="B107" s="127"/>
      <c r="C107" s="127"/>
      <c r="D107" s="127"/>
      <c r="E107" s="127"/>
      <c r="F107" s="101" t="s">
        <v>107</v>
      </c>
      <c r="G107" s="103"/>
    </row>
    <row r="108" spans="1:7" ht="15" customHeight="1">
      <c r="A108" s="128" t="s">
        <v>118</v>
      </c>
      <c r="B108" s="128"/>
      <c r="C108" s="128"/>
      <c r="D108" s="128"/>
      <c r="E108" s="128"/>
      <c r="F108" s="101" t="s">
        <v>109</v>
      </c>
      <c r="G108" s="103"/>
    </row>
    <row r="109" spans="1:7" ht="15" customHeight="1">
      <c r="A109" s="127" t="s">
        <v>120</v>
      </c>
      <c r="B109" s="127"/>
      <c r="C109" s="127"/>
      <c r="D109" s="127"/>
      <c r="E109" s="127"/>
      <c r="F109" s="101" t="s">
        <v>111</v>
      </c>
      <c r="G109" s="103"/>
    </row>
    <row r="110" spans="1:7" ht="15" customHeight="1">
      <c r="A110" s="127" t="s">
        <v>122</v>
      </c>
      <c r="B110" s="127"/>
      <c r="C110" s="127"/>
      <c r="D110" s="127"/>
      <c r="E110" s="127"/>
      <c r="F110" s="101" t="s">
        <v>113</v>
      </c>
      <c r="G110" s="103"/>
    </row>
    <row r="111" spans="1:7" ht="15" customHeight="1">
      <c r="A111" s="127" t="s">
        <v>124</v>
      </c>
      <c r="B111" s="127"/>
      <c r="C111" s="127"/>
      <c r="D111" s="127"/>
      <c r="E111" s="127"/>
      <c r="F111" s="101" t="s">
        <v>115</v>
      </c>
      <c r="G111" s="103"/>
    </row>
    <row r="112" spans="1:7" ht="15" customHeight="1">
      <c r="A112" s="127" t="s">
        <v>126</v>
      </c>
      <c r="B112" s="127"/>
      <c r="C112" s="127"/>
      <c r="D112" s="127"/>
      <c r="E112" s="127"/>
      <c r="F112" s="101" t="s">
        <v>117</v>
      </c>
      <c r="G112" s="103"/>
    </row>
    <row r="113" spans="1:7" ht="15" customHeight="1">
      <c r="A113" s="127" t="s">
        <v>127</v>
      </c>
      <c r="B113" s="127"/>
      <c r="C113" s="127"/>
      <c r="D113" s="127"/>
      <c r="E113" s="127"/>
      <c r="F113" s="101" t="s">
        <v>119</v>
      </c>
      <c r="G113" s="103"/>
    </row>
    <row r="114" spans="1:7" ht="15" customHeight="1">
      <c r="A114" s="127" t="s">
        <v>128</v>
      </c>
      <c r="B114" s="127"/>
      <c r="C114" s="127"/>
      <c r="D114" s="127"/>
      <c r="E114" s="127"/>
      <c r="F114" s="101" t="s">
        <v>121</v>
      </c>
      <c r="G114" s="103"/>
    </row>
    <row r="115" spans="1:7" ht="15" customHeight="1">
      <c r="A115" s="127" t="s">
        <v>129</v>
      </c>
      <c r="B115" s="127"/>
      <c r="C115" s="127"/>
      <c r="D115" s="127"/>
      <c r="E115" s="127"/>
      <c r="F115" s="101" t="s">
        <v>123</v>
      </c>
      <c r="G115" s="103"/>
    </row>
    <row r="116" spans="1:7" ht="18" customHeight="1">
      <c r="A116" s="127" t="s">
        <v>130</v>
      </c>
      <c r="B116" s="127"/>
      <c r="C116" s="127"/>
      <c r="D116" s="127"/>
      <c r="E116" s="127"/>
      <c r="F116" s="101" t="s">
        <v>125</v>
      </c>
      <c r="G116" s="103"/>
    </row>
    <row r="117" spans="1:7" ht="251.25" customHeight="1">
      <c r="A117" s="104"/>
      <c r="B117" s="104"/>
      <c r="C117" s="104"/>
      <c r="D117" s="104"/>
      <c r="E117" s="104"/>
      <c r="F117" s="105"/>
      <c r="G117" s="106"/>
    </row>
    <row r="118" spans="1:7" ht="27.75" customHeight="1">
      <c r="A118" s="123" t="s">
        <v>131</v>
      </c>
      <c r="B118" s="123"/>
      <c r="C118" s="123"/>
      <c r="D118" s="123"/>
      <c r="E118" s="123"/>
      <c r="F118" s="123"/>
      <c r="G118" s="123"/>
    </row>
    <row r="119" spans="1:7" ht="18.75" customHeight="1">
      <c r="A119" s="124" t="s">
        <v>25</v>
      </c>
      <c r="B119" s="124"/>
      <c r="C119" s="124"/>
      <c r="D119" s="125" t="s">
        <v>235</v>
      </c>
      <c r="E119" s="114" t="s">
        <v>132</v>
      </c>
      <c r="F119" s="115" t="s">
        <v>133</v>
      </c>
      <c r="G119" s="116"/>
    </row>
    <row r="120" spans="1:7" ht="118.5" customHeight="1">
      <c r="A120" s="124"/>
      <c r="B120" s="124"/>
      <c r="C120" s="124"/>
      <c r="D120" s="126"/>
      <c r="E120" s="114"/>
      <c r="F120" s="97" t="s">
        <v>236</v>
      </c>
      <c r="G120" s="98" t="s">
        <v>237</v>
      </c>
    </row>
    <row r="121" spans="1:7" ht="15">
      <c r="A121" s="143" t="s">
        <v>134</v>
      </c>
      <c r="B121" s="143"/>
      <c r="C121" s="143"/>
      <c r="D121" s="68"/>
      <c r="E121" s="107"/>
      <c r="F121" s="107"/>
      <c r="G121" s="69"/>
    </row>
    <row r="122" spans="1:7" ht="15">
      <c r="A122" s="144" t="s">
        <v>135</v>
      </c>
      <c r="B122" s="144"/>
      <c r="C122" s="144"/>
      <c r="D122" s="68"/>
      <c r="E122" s="108">
        <f>E124+E140+E129</f>
        <v>19542000</v>
      </c>
      <c r="F122" s="108">
        <f>F124+F140</f>
        <v>19280000</v>
      </c>
      <c r="G122" s="69"/>
    </row>
    <row r="123" spans="1:7" ht="15">
      <c r="A123" s="143" t="s">
        <v>136</v>
      </c>
      <c r="B123" s="143"/>
      <c r="C123" s="143"/>
      <c r="D123" s="68"/>
      <c r="E123" s="109"/>
      <c r="F123" s="109"/>
      <c r="G123" s="69"/>
    </row>
    <row r="124" spans="1:7" ht="15">
      <c r="A124" s="143" t="s">
        <v>228</v>
      </c>
      <c r="B124" s="143"/>
      <c r="C124" s="143"/>
      <c r="D124" s="68"/>
      <c r="E124" s="108">
        <f>E126+E127</f>
        <v>18507000</v>
      </c>
      <c r="F124" s="108">
        <f>F126+F127</f>
        <v>18507000</v>
      </c>
      <c r="G124" s="69"/>
    </row>
    <row r="125" spans="1:7" ht="15">
      <c r="A125" s="140" t="s">
        <v>136</v>
      </c>
      <c r="B125" s="141"/>
      <c r="C125" s="142"/>
      <c r="D125" s="68"/>
      <c r="E125" s="109"/>
      <c r="F125" s="109"/>
      <c r="G125" s="69"/>
    </row>
    <row r="126" spans="1:7" ht="37.5" customHeight="1">
      <c r="A126" s="136" t="s">
        <v>281</v>
      </c>
      <c r="B126" s="137"/>
      <c r="C126" s="138"/>
      <c r="D126" s="68"/>
      <c r="E126" s="109">
        <v>17558000</v>
      </c>
      <c r="F126" s="109">
        <f>E126</f>
        <v>17558000</v>
      </c>
      <c r="G126" s="69"/>
    </row>
    <row r="127" spans="1:7" ht="47.25" customHeight="1">
      <c r="A127" s="136" t="s">
        <v>293</v>
      </c>
      <c r="B127" s="137"/>
      <c r="C127" s="138"/>
      <c r="D127" s="68"/>
      <c r="E127" s="109">
        <v>949000</v>
      </c>
      <c r="F127" s="109">
        <f>E127</f>
        <v>949000</v>
      </c>
      <c r="G127" s="69"/>
    </row>
    <row r="128" spans="1:7" ht="15">
      <c r="A128" s="145"/>
      <c r="B128" s="146"/>
      <c r="C128" s="119"/>
      <c r="D128" s="68"/>
      <c r="E128" s="109"/>
      <c r="F128" s="109"/>
      <c r="G128" s="69"/>
    </row>
    <row r="129" spans="1:7" ht="15">
      <c r="A129" s="136" t="s">
        <v>137</v>
      </c>
      <c r="B129" s="137"/>
      <c r="C129" s="138"/>
      <c r="D129" s="68"/>
      <c r="E129" s="108">
        <f>F129</f>
        <v>262000</v>
      </c>
      <c r="F129" s="108">
        <f>F131</f>
        <v>262000</v>
      </c>
      <c r="G129" s="69"/>
    </row>
    <row r="130" spans="1:7" ht="15">
      <c r="A130" s="140" t="s">
        <v>136</v>
      </c>
      <c r="B130" s="141"/>
      <c r="C130" s="142"/>
      <c r="D130" s="68"/>
      <c r="E130" s="109"/>
      <c r="F130" s="109"/>
      <c r="G130" s="69"/>
    </row>
    <row r="131" spans="1:7" ht="15" customHeight="1">
      <c r="A131" s="136" t="s">
        <v>4</v>
      </c>
      <c r="B131" s="137"/>
      <c r="C131" s="138"/>
      <c r="D131" s="68"/>
      <c r="E131" s="109">
        <f>F131</f>
        <v>262000</v>
      </c>
      <c r="F131" s="109">
        <v>262000</v>
      </c>
      <c r="G131" s="69"/>
    </row>
    <row r="132" spans="1:7" ht="15">
      <c r="A132" s="136"/>
      <c r="B132" s="137"/>
      <c r="C132" s="138"/>
      <c r="D132" s="68"/>
      <c r="E132" s="109"/>
      <c r="F132" s="109"/>
      <c r="G132" s="69"/>
    </row>
    <row r="133" spans="1:7" ht="15">
      <c r="A133" s="145"/>
      <c r="B133" s="146"/>
      <c r="C133" s="119"/>
      <c r="D133" s="68"/>
      <c r="E133" s="109"/>
      <c r="F133" s="109"/>
      <c r="G133" s="69"/>
    </row>
    <row r="134" spans="1:7" ht="15" hidden="1">
      <c r="A134" s="143" t="s">
        <v>138</v>
      </c>
      <c r="B134" s="143"/>
      <c r="C134" s="143"/>
      <c r="D134" s="68"/>
      <c r="E134" s="109"/>
      <c r="F134" s="109"/>
      <c r="G134" s="69"/>
    </row>
    <row r="135" spans="1:7" ht="15" hidden="1">
      <c r="A135" s="140" t="s">
        <v>136</v>
      </c>
      <c r="B135" s="141"/>
      <c r="C135" s="142"/>
      <c r="D135" s="68"/>
      <c r="E135" s="109"/>
      <c r="F135" s="109"/>
      <c r="G135" s="69"/>
    </row>
    <row r="136" spans="1:7" ht="15" hidden="1">
      <c r="A136" s="136" t="s">
        <v>229</v>
      </c>
      <c r="B136" s="137"/>
      <c r="C136" s="138"/>
      <c r="D136" s="68"/>
      <c r="E136" s="109"/>
      <c r="F136" s="109"/>
      <c r="G136" s="69"/>
    </row>
    <row r="137" spans="1:7" ht="15" hidden="1">
      <c r="A137" s="136" t="s">
        <v>230</v>
      </c>
      <c r="B137" s="137"/>
      <c r="C137" s="138"/>
      <c r="D137" s="68"/>
      <c r="E137" s="109"/>
      <c r="F137" s="109"/>
      <c r="G137" s="69"/>
    </row>
    <row r="138" spans="1:7" ht="15">
      <c r="A138" s="145"/>
      <c r="B138" s="146"/>
      <c r="C138" s="119"/>
      <c r="D138" s="68"/>
      <c r="E138" s="109"/>
      <c r="F138" s="109"/>
      <c r="G138" s="69"/>
    </row>
    <row r="139" spans="1:7" ht="87.75" customHeight="1">
      <c r="A139" s="143" t="s">
        <v>231</v>
      </c>
      <c r="B139" s="143"/>
      <c r="C139" s="143"/>
      <c r="D139" s="68"/>
      <c r="E139" s="109"/>
      <c r="F139" s="109"/>
      <c r="G139" s="69"/>
    </row>
    <row r="140" spans="1:7" ht="15">
      <c r="A140" s="143" t="s">
        <v>139</v>
      </c>
      <c r="B140" s="143"/>
      <c r="C140" s="143"/>
      <c r="D140" s="68"/>
      <c r="E140" s="108">
        <f>F140</f>
        <v>773000</v>
      </c>
      <c r="F140" s="108">
        <f>F142+680000</f>
        <v>773000</v>
      </c>
      <c r="G140" s="69"/>
    </row>
    <row r="141" spans="1:7" ht="15">
      <c r="A141" s="120" t="s">
        <v>136</v>
      </c>
      <c r="B141" s="121"/>
      <c r="C141" s="122"/>
      <c r="D141" s="70"/>
      <c r="E141" s="110"/>
      <c r="F141" s="109"/>
      <c r="G141" s="69"/>
    </row>
    <row r="142" spans="1:7" ht="15">
      <c r="A142" s="136" t="s">
        <v>3</v>
      </c>
      <c r="B142" s="137"/>
      <c r="C142" s="138"/>
      <c r="D142" s="68"/>
      <c r="E142" s="109">
        <v>93000</v>
      </c>
      <c r="F142" s="109">
        <f>E142</f>
        <v>93000</v>
      </c>
      <c r="G142" s="69"/>
    </row>
    <row r="143" spans="1:7" ht="15">
      <c r="A143" s="143" t="s">
        <v>140</v>
      </c>
      <c r="B143" s="143"/>
      <c r="C143" s="143"/>
      <c r="D143" s="68"/>
      <c r="E143" s="109"/>
      <c r="F143" s="109"/>
      <c r="G143" s="69"/>
    </row>
    <row r="144" spans="1:7" s="72" customFormat="1" ht="15">
      <c r="A144" s="144" t="s">
        <v>141</v>
      </c>
      <c r="B144" s="144"/>
      <c r="C144" s="144"/>
      <c r="D144" s="71" t="s">
        <v>238</v>
      </c>
      <c r="E144" s="111">
        <f>E146+E154+E174+E176+E177</f>
        <v>19559000</v>
      </c>
      <c r="F144" s="112">
        <f>F146+F154+F174+F176+F177</f>
        <v>19559000</v>
      </c>
      <c r="G144" s="69"/>
    </row>
    <row r="145" spans="1:7" ht="15">
      <c r="A145" s="143" t="s">
        <v>136</v>
      </c>
      <c r="B145" s="143"/>
      <c r="C145" s="143"/>
      <c r="D145" s="68"/>
      <c r="E145" s="109">
        <f>F145</f>
        <v>0</v>
      </c>
      <c r="F145" s="109"/>
      <c r="G145" s="69"/>
    </row>
    <row r="146" spans="1:7" ht="15">
      <c r="A146" s="139" t="s">
        <v>142</v>
      </c>
      <c r="B146" s="139"/>
      <c r="C146" s="139"/>
      <c r="D146" s="73" t="s">
        <v>239</v>
      </c>
      <c r="E146" s="112">
        <f>F146</f>
        <v>16192000</v>
      </c>
      <c r="F146" s="112">
        <f>F148+F149+F153</f>
        <v>16192000</v>
      </c>
      <c r="G146" s="69"/>
    </row>
    <row r="147" spans="1:7" ht="15">
      <c r="A147" s="140" t="s">
        <v>29</v>
      </c>
      <c r="B147" s="141"/>
      <c r="C147" s="141"/>
      <c r="D147" s="74"/>
      <c r="E147" s="109">
        <f>F147</f>
        <v>0</v>
      </c>
      <c r="F147" s="109"/>
      <c r="G147" s="69"/>
    </row>
    <row r="148" spans="1:7" ht="15">
      <c r="A148" s="143" t="s">
        <v>143</v>
      </c>
      <c r="B148" s="143"/>
      <c r="C148" s="143"/>
      <c r="D148" s="75" t="s">
        <v>240</v>
      </c>
      <c r="E148" s="109">
        <v>12084000</v>
      </c>
      <c r="F148" s="109">
        <f>E148</f>
        <v>12084000</v>
      </c>
      <c r="G148" s="69"/>
    </row>
    <row r="149" spans="1:7" ht="15">
      <c r="A149" s="144" t="s">
        <v>144</v>
      </c>
      <c r="B149" s="144"/>
      <c r="C149" s="144"/>
      <c r="D149" s="75" t="s">
        <v>242</v>
      </c>
      <c r="E149" s="109">
        <f>E150+E151+E152</f>
        <v>459000</v>
      </c>
      <c r="F149" s="109">
        <v>459000</v>
      </c>
      <c r="G149" s="69"/>
    </row>
    <row r="150" spans="1:7" ht="32.25" customHeight="1">
      <c r="A150" s="140" t="s">
        <v>182</v>
      </c>
      <c r="B150" s="141"/>
      <c r="C150" s="142"/>
      <c r="D150" s="75"/>
      <c r="E150" s="109">
        <v>77000</v>
      </c>
      <c r="F150" s="109">
        <f>E150</f>
        <v>77000</v>
      </c>
      <c r="G150" s="67"/>
    </row>
    <row r="151" spans="1:7" ht="28.5" customHeight="1">
      <c r="A151" s="140" t="s">
        <v>241</v>
      </c>
      <c r="B151" s="141"/>
      <c r="C151" s="142"/>
      <c r="D151" s="75"/>
      <c r="E151" s="109">
        <f>F151</f>
        <v>375000</v>
      </c>
      <c r="F151" s="109">
        <v>375000</v>
      </c>
      <c r="G151" s="67"/>
    </row>
    <row r="152" spans="1:7" ht="15.75" customHeight="1">
      <c r="A152" s="140" t="s">
        <v>10</v>
      </c>
      <c r="B152" s="141"/>
      <c r="C152" s="142"/>
      <c r="D152" s="75"/>
      <c r="E152" s="109">
        <v>7000</v>
      </c>
      <c r="F152" s="109">
        <v>7000</v>
      </c>
      <c r="G152" s="67"/>
    </row>
    <row r="153" spans="1:7" ht="15">
      <c r="A153" s="143" t="s">
        <v>145</v>
      </c>
      <c r="B153" s="143"/>
      <c r="C153" s="143"/>
      <c r="D153" s="75" t="s">
        <v>243</v>
      </c>
      <c r="E153" s="109">
        <v>3649000</v>
      </c>
      <c r="F153" s="109">
        <f>E153</f>
        <v>3649000</v>
      </c>
      <c r="G153" s="69"/>
    </row>
    <row r="154" spans="1:7" ht="15">
      <c r="A154" s="144" t="s">
        <v>146</v>
      </c>
      <c r="B154" s="144"/>
      <c r="C154" s="144"/>
      <c r="D154" s="73" t="s">
        <v>244</v>
      </c>
      <c r="E154" s="112">
        <f>F154</f>
        <v>2109000</v>
      </c>
      <c r="F154" s="112">
        <f>F156+F157+F158+F164+F165+F167+F170</f>
        <v>2109000</v>
      </c>
      <c r="G154" s="69"/>
    </row>
    <row r="155" spans="1:7" ht="15">
      <c r="A155" s="140" t="s">
        <v>29</v>
      </c>
      <c r="B155" s="141"/>
      <c r="C155" s="141"/>
      <c r="D155" s="75"/>
      <c r="E155" s="109">
        <f>F155</f>
        <v>0</v>
      </c>
      <c r="F155" s="109"/>
      <c r="G155" s="69"/>
    </row>
    <row r="156" spans="1:7" ht="15">
      <c r="A156" s="143" t="s">
        <v>147</v>
      </c>
      <c r="B156" s="143"/>
      <c r="C156" s="143"/>
      <c r="D156" s="75" t="s">
        <v>245</v>
      </c>
      <c r="E156" s="109">
        <v>50000</v>
      </c>
      <c r="F156" s="109">
        <f>E156</f>
        <v>50000</v>
      </c>
      <c r="G156" s="69"/>
    </row>
    <row r="157" spans="1:7" ht="15">
      <c r="A157" s="143" t="s">
        <v>148</v>
      </c>
      <c r="B157" s="143"/>
      <c r="C157" s="143"/>
      <c r="D157" s="75" t="s">
        <v>246</v>
      </c>
      <c r="E157" s="109">
        <v>236000</v>
      </c>
      <c r="F157" s="109">
        <f>E157</f>
        <v>236000</v>
      </c>
      <c r="G157" s="69"/>
    </row>
    <row r="158" spans="1:7" ht="15">
      <c r="A158" s="143" t="s">
        <v>149</v>
      </c>
      <c r="B158" s="143"/>
      <c r="C158" s="143"/>
      <c r="D158" s="75" t="s">
        <v>247</v>
      </c>
      <c r="E158" s="108">
        <f>F158</f>
        <v>722000</v>
      </c>
      <c r="F158" s="108">
        <f>F160+F161+F162+F163+17000</f>
        <v>722000</v>
      </c>
      <c r="G158" s="69"/>
    </row>
    <row r="159" spans="1:7" ht="15">
      <c r="A159" s="140" t="s">
        <v>136</v>
      </c>
      <c r="B159" s="141"/>
      <c r="C159" s="142"/>
      <c r="D159" s="75"/>
      <c r="E159" s="109">
        <f>F159</f>
        <v>0</v>
      </c>
      <c r="F159" s="109"/>
      <c r="G159" s="67"/>
    </row>
    <row r="160" spans="1:7" ht="15">
      <c r="A160" s="140" t="s">
        <v>183</v>
      </c>
      <c r="B160" s="141"/>
      <c r="C160" s="142"/>
      <c r="D160" s="75"/>
      <c r="E160" s="109">
        <v>480000</v>
      </c>
      <c r="F160" s="109">
        <f>E160</f>
        <v>480000</v>
      </c>
      <c r="G160" s="67"/>
    </row>
    <row r="161" spans="1:7" ht="15">
      <c r="A161" s="140" t="s">
        <v>184</v>
      </c>
      <c r="B161" s="141"/>
      <c r="C161" s="142"/>
      <c r="D161" s="75"/>
      <c r="E161" s="109">
        <v>125000</v>
      </c>
      <c r="F161" s="109">
        <f>E161</f>
        <v>125000</v>
      </c>
      <c r="G161" s="67"/>
    </row>
    <row r="162" spans="1:7" ht="15">
      <c r="A162" s="140" t="s">
        <v>185</v>
      </c>
      <c r="B162" s="141"/>
      <c r="C162" s="142"/>
      <c r="D162" s="75"/>
      <c r="E162" s="109">
        <v>37000</v>
      </c>
      <c r="F162" s="109">
        <f>E162</f>
        <v>37000</v>
      </c>
      <c r="G162" s="67"/>
    </row>
    <row r="163" spans="1:7" ht="15">
      <c r="A163" s="140" t="s">
        <v>5</v>
      </c>
      <c r="B163" s="141"/>
      <c r="C163" s="142"/>
      <c r="D163" s="75"/>
      <c r="E163" s="109">
        <v>63000</v>
      </c>
      <c r="F163" s="109">
        <f>E163</f>
        <v>63000</v>
      </c>
      <c r="G163" s="67"/>
    </row>
    <row r="164" spans="1:7" ht="15">
      <c r="A164" s="143" t="s">
        <v>150</v>
      </c>
      <c r="B164" s="143"/>
      <c r="C164" s="143"/>
      <c r="D164" s="75" t="s">
        <v>248</v>
      </c>
      <c r="E164" s="109"/>
      <c r="F164" s="109"/>
      <c r="G164" s="69"/>
    </row>
    <row r="165" spans="1:7" ht="15">
      <c r="A165" s="144" t="s">
        <v>151</v>
      </c>
      <c r="B165" s="144"/>
      <c r="C165" s="144"/>
      <c r="D165" s="75" t="s">
        <v>249</v>
      </c>
      <c r="E165" s="109">
        <f>F165</f>
        <v>343000</v>
      </c>
      <c r="F165" s="109">
        <v>343000</v>
      </c>
      <c r="G165" s="69"/>
    </row>
    <row r="166" spans="1:7" ht="19.5" customHeight="1">
      <c r="A166" s="140" t="s">
        <v>186</v>
      </c>
      <c r="B166" s="141"/>
      <c r="C166" s="142"/>
      <c r="D166" s="75"/>
      <c r="E166" s="109"/>
      <c r="F166" s="109"/>
      <c r="G166" s="67"/>
    </row>
    <row r="167" spans="1:7" ht="15">
      <c r="A167" s="144" t="s">
        <v>152</v>
      </c>
      <c r="B167" s="144"/>
      <c r="C167" s="144"/>
      <c r="D167" s="75" t="s">
        <v>250</v>
      </c>
      <c r="E167" s="109">
        <f>F167</f>
        <v>758000</v>
      </c>
      <c r="F167" s="109">
        <f>559000+F169</f>
        <v>758000</v>
      </c>
      <c r="G167" s="69"/>
    </row>
    <row r="168" spans="1:7" ht="15">
      <c r="A168" s="140" t="s">
        <v>259</v>
      </c>
      <c r="B168" s="141"/>
      <c r="C168" s="142"/>
      <c r="D168" s="73"/>
      <c r="E168" s="109"/>
      <c r="F168" s="109"/>
      <c r="G168" s="69"/>
    </row>
    <row r="169" spans="1:7" ht="14.25" customHeight="1">
      <c r="A169" s="140" t="s">
        <v>6</v>
      </c>
      <c r="B169" s="141"/>
      <c r="C169" s="142"/>
      <c r="D169" s="75"/>
      <c r="E169" s="109">
        <f aca="true" t="shared" si="0" ref="E169:E177">F169</f>
        <v>199000</v>
      </c>
      <c r="F169" s="109">
        <v>199000</v>
      </c>
      <c r="G169" s="67"/>
    </row>
    <row r="170" spans="1:7" ht="20.25" customHeight="1">
      <c r="A170" s="161" t="s">
        <v>206</v>
      </c>
      <c r="B170" s="162"/>
      <c r="C170" s="163"/>
      <c r="D170" s="75" t="s">
        <v>251</v>
      </c>
      <c r="E170" s="109">
        <f t="shared" si="0"/>
        <v>0</v>
      </c>
      <c r="F170" s="109"/>
      <c r="G170" s="67"/>
    </row>
    <row r="171" spans="1:7" ht="20.25" customHeight="1">
      <c r="A171" s="140" t="s">
        <v>136</v>
      </c>
      <c r="B171" s="141"/>
      <c r="C171" s="142"/>
      <c r="D171" s="75"/>
      <c r="E171" s="109">
        <f t="shared" si="0"/>
        <v>0</v>
      </c>
      <c r="F171" s="109"/>
      <c r="G171" s="67"/>
    </row>
    <row r="172" spans="1:7" ht="15">
      <c r="A172" s="143" t="s">
        <v>253</v>
      </c>
      <c r="B172" s="143"/>
      <c r="C172" s="143"/>
      <c r="D172" s="75"/>
      <c r="E172" s="109">
        <f t="shared" si="0"/>
        <v>0</v>
      </c>
      <c r="F172" s="109"/>
      <c r="G172" s="69"/>
    </row>
    <row r="173" spans="1:7" ht="15">
      <c r="A173" s="143" t="s">
        <v>254</v>
      </c>
      <c r="B173" s="143"/>
      <c r="C173" s="143"/>
      <c r="D173" s="75"/>
      <c r="E173" s="109">
        <f t="shared" si="0"/>
        <v>0</v>
      </c>
      <c r="F173" s="109"/>
      <c r="G173" s="69"/>
    </row>
    <row r="174" spans="1:7" ht="15">
      <c r="A174" s="144" t="s">
        <v>153</v>
      </c>
      <c r="B174" s="144"/>
      <c r="C174" s="144"/>
      <c r="D174" s="73" t="s">
        <v>252</v>
      </c>
      <c r="E174" s="108">
        <f t="shared" si="0"/>
        <v>612000</v>
      </c>
      <c r="F174" s="108">
        <v>612000</v>
      </c>
      <c r="G174" s="69"/>
    </row>
    <row r="175" spans="1:7" ht="28.5" customHeight="1">
      <c r="A175" s="140" t="s">
        <v>187</v>
      </c>
      <c r="B175" s="141"/>
      <c r="C175" s="142"/>
      <c r="D175" s="75"/>
      <c r="E175" s="109">
        <f t="shared" si="0"/>
        <v>19000</v>
      </c>
      <c r="F175" s="109">
        <v>19000</v>
      </c>
      <c r="G175" s="69"/>
    </row>
    <row r="176" spans="1:7" ht="15">
      <c r="A176" s="144" t="s">
        <v>154</v>
      </c>
      <c r="B176" s="144"/>
      <c r="C176" s="144"/>
      <c r="D176" s="73" t="s">
        <v>255</v>
      </c>
      <c r="E176" s="108">
        <f t="shared" si="0"/>
        <v>183000</v>
      </c>
      <c r="F176" s="108">
        <v>183000</v>
      </c>
      <c r="G176" s="69"/>
    </row>
    <row r="177" spans="1:7" ht="24" customHeight="1">
      <c r="A177" s="144" t="s">
        <v>155</v>
      </c>
      <c r="B177" s="144"/>
      <c r="C177" s="144"/>
      <c r="D177" s="73" t="s">
        <v>256</v>
      </c>
      <c r="E177" s="108">
        <f t="shared" si="0"/>
        <v>463000</v>
      </c>
      <c r="F177" s="108">
        <v>463000</v>
      </c>
      <c r="G177" s="69"/>
    </row>
    <row r="178" spans="1:7" ht="15">
      <c r="A178" s="140" t="s">
        <v>259</v>
      </c>
      <c r="B178" s="141"/>
      <c r="C178" s="142"/>
      <c r="D178" s="73"/>
      <c r="E178" s="109"/>
      <c r="F178" s="109"/>
      <c r="G178" s="69"/>
    </row>
    <row r="179" spans="1:7" ht="15">
      <c r="A179" s="143" t="s">
        <v>188</v>
      </c>
      <c r="B179" s="143"/>
      <c r="C179" s="143"/>
      <c r="D179" s="75"/>
      <c r="E179" s="109">
        <f>F179</f>
        <v>0</v>
      </c>
      <c r="F179" s="109"/>
      <c r="G179" s="69"/>
    </row>
    <row r="180" spans="1:7" ht="24" customHeight="1">
      <c r="A180" s="140" t="s">
        <v>257</v>
      </c>
      <c r="B180" s="141"/>
      <c r="C180" s="141"/>
      <c r="D180" s="75"/>
      <c r="E180" s="109">
        <f>F180</f>
        <v>0</v>
      </c>
      <c r="F180" s="109"/>
      <c r="G180" s="69"/>
    </row>
    <row r="181" spans="1:7" ht="20.25" customHeight="1">
      <c r="A181" s="136" t="s">
        <v>189</v>
      </c>
      <c r="B181" s="137"/>
      <c r="C181" s="138"/>
      <c r="D181" s="75"/>
      <c r="E181" s="109">
        <f>F181</f>
        <v>7000</v>
      </c>
      <c r="F181" s="109">
        <v>7000</v>
      </c>
      <c r="G181" s="69"/>
    </row>
    <row r="182" spans="1:7" ht="20.25" customHeight="1">
      <c r="A182" s="136" t="s">
        <v>190</v>
      </c>
      <c r="B182" s="137"/>
      <c r="C182" s="138"/>
      <c r="D182" s="75"/>
      <c r="E182" s="109"/>
      <c r="F182" s="109"/>
      <c r="G182" s="69"/>
    </row>
    <row r="183" spans="1:7" ht="24.75" customHeight="1">
      <c r="A183" s="164" t="s">
        <v>263</v>
      </c>
      <c r="B183" s="164"/>
      <c r="C183" s="164"/>
      <c r="D183" s="75"/>
      <c r="E183" s="109">
        <f>F183</f>
        <v>456000</v>
      </c>
      <c r="F183" s="109">
        <v>456000</v>
      </c>
      <c r="G183" s="69"/>
    </row>
    <row r="184" spans="1:7" ht="15">
      <c r="A184" s="130" t="s">
        <v>158</v>
      </c>
      <c r="B184" s="130"/>
      <c r="C184" s="130"/>
      <c r="F184" s="134" t="s">
        <v>0</v>
      </c>
      <c r="G184" s="134"/>
    </row>
    <row r="185" spans="1:7" ht="36.75" customHeight="1">
      <c r="A185" s="132" t="s">
        <v>264</v>
      </c>
      <c r="B185" s="132"/>
      <c r="C185" s="132"/>
      <c r="D185" s="132"/>
      <c r="E185" s="66" t="s">
        <v>14</v>
      </c>
      <c r="F185" s="130" t="s">
        <v>15</v>
      </c>
      <c r="G185" s="130"/>
    </row>
    <row r="186" spans="1:7" s="77" customFormat="1" ht="15" customHeight="1">
      <c r="A186" s="133" t="s">
        <v>258</v>
      </c>
      <c r="B186" s="133"/>
      <c r="C186" s="133"/>
      <c r="D186" s="133"/>
      <c r="E186" s="76"/>
      <c r="F186" s="135" t="s">
        <v>1</v>
      </c>
      <c r="G186" s="135"/>
    </row>
    <row r="187" spans="1:7" s="77" customFormat="1" ht="30.75" customHeight="1">
      <c r="A187" s="78"/>
      <c r="B187" s="78"/>
      <c r="C187" s="78"/>
      <c r="D187" s="79"/>
      <c r="E187" s="79" t="s">
        <v>14</v>
      </c>
      <c r="F187" s="131" t="s">
        <v>15</v>
      </c>
      <c r="G187" s="131"/>
    </row>
    <row r="188" spans="1:7" ht="15">
      <c r="A188" s="129" t="s">
        <v>157</v>
      </c>
      <c r="B188" s="129"/>
      <c r="C188" s="129"/>
      <c r="D188" s="129"/>
      <c r="E188" s="56"/>
      <c r="F188" s="135" t="s">
        <v>1</v>
      </c>
      <c r="G188" s="135"/>
    </row>
    <row r="189" spans="1:7" ht="15">
      <c r="A189" s="129" t="s">
        <v>2</v>
      </c>
      <c r="B189" s="129"/>
      <c r="E189" s="51" t="s">
        <v>14</v>
      </c>
      <c r="F189" s="130" t="s">
        <v>15</v>
      </c>
      <c r="G189" s="130"/>
    </row>
  </sheetData>
  <sheetProtection/>
  <protectedRanges>
    <protectedRange password="CE28" sqref="D1:D3 E3:G3 A1:B3" name="Диапазон9_1"/>
    <protectedRange password="CE28" sqref="C85:E88 A93:B96" name="Диапазон8"/>
    <protectedRange password="CE28" sqref="C78:G79 C77:E77 G77 C80:E84 G80:G84 F80:F90" name="Диапазон7"/>
    <protectedRange password="CE28" sqref="D59:G68 D69:H69 C59:C75 D70:G74 D75:E75 G75 F75:F77" name="Диапазон6"/>
    <protectedRange password="CE28" sqref="C30:G55" name="Диапазон5"/>
    <protectedRange password="CE28" sqref="F23:G23 C25:G29" name="Диапазон4"/>
    <protectedRange password="CE28" sqref="F23:G23 C25:G29" name="Диапазон3"/>
    <protectedRange password="CE28" sqref="F23:G23 C25:G29" name="Диапазон2"/>
    <protectedRange password="CE28" sqref="C10:E23 F16:G19 F10:G14" name="Диапазон1"/>
    <protectedRange password="CE28" sqref="E1:G2" name="Диапазон9"/>
  </protectedRanges>
  <mergeCells count="186">
    <mergeCell ref="F188:G188"/>
    <mergeCell ref="A178:C178"/>
    <mergeCell ref="A165:C165"/>
    <mergeCell ref="A176:C176"/>
    <mergeCell ref="A177:C177"/>
    <mergeCell ref="A183:C183"/>
    <mergeCell ref="A181:C181"/>
    <mergeCell ref="A179:C179"/>
    <mergeCell ref="A180:C180"/>
    <mergeCell ref="A182:C182"/>
    <mergeCell ref="A170:C170"/>
    <mergeCell ref="A171:C171"/>
    <mergeCell ref="A167:C167"/>
    <mergeCell ref="A157:C157"/>
    <mergeCell ref="A163:C163"/>
    <mergeCell ref="A169:C169"/>
    <mergeCell ref="A168:C168"/>
    <mergeCell ref="A175:C175"/>
    <mergeCell ref="A172:C172"/>
    <mergeCell ref="A173:C173"/>
    <mergeCell ref="A174:C174"/>
    <mergeCell ref="A48:G48"/>
    <mergeCell ref="A46:G46"/>
    <mergeCell ref="A155:C155"/>
    <mergeCell ref="A156:C156"/>
    <mergeCell ref="A47:G47"/>
    <mergeCell ref="A49:G49"/>
    <mergeCell ref="A50:G50"/>
    <mergeCell ref="A63:E63"/>
    <mergeCell ref="A62:E62"/>
    <mergeCell ref="A52:E52"/>
    <mergeCell ref="A28:C28"/>
    <mergeCell ref="D28:G28"/>
    <mergeCell ref="A29:C29"/>
    <mergeCell ref="D29:G29"/>
    <mergeCell ref="E1:G1"/>
    <mergeCell ref="E2:G2"/>
    <mergeCell ref="E4:G4"/>
    <mergeCell ref="E5:G5"/>
    <mergeCell ref="A27:C27"/>
    <mergeCell ref="A14:G14"/>
    <mergeCell ref="E6:G6"/>
    <mergeCell ref="F7:G7"/>
    <mergeCell ref="F8:G8"/>
    <mergeCell ref="E10:G10"/>
    <mergeCell ref="A17:E17"/>
    <mergeCell ref="D27:G27"/>
    <mergeCell ref="A34:G34"/>
    <mergeCell ref="A41:G41"/>
    <mergeCell ref="A12:G12"/>
    <mergeCell ref="A13:G13"/>
    <mergeCell ref="A31:G31"/>
    <mergeCell ref="A33:G33"/>
    <mergeCell ref="A25:C25"/>
    <mergeCell ref="D25:G25"/>
    <mergeCell ref="A26:C26"/>
    <mergeCell ref="D26:G26"/>
    <mergeCell ref="A44:G44"/>
    <mergeCell ref="A45:G45"/>
    <mergeCell ref="A37:F37"/>
    <mergeCell ref="A35:F35"/>
    <mergeCell ref="A36:F36"/>
    <mergeCell ref="A39:F39"/>
    <mergeCell ref="A38:F38"/>
    <mergeCell ref="A40:F40"/>
    <mergeCell ref="A42:G42"/>
    <mergeCell ref="A43:G43"/>
    <mergeCell ref="A51:G51"/>
    <mergeCell ref="A64:E64"/>
    <mergeCell ref="A53:E53"/>
    <mergeCell ref="A54:E54"/>
    <mergeCell ref="A55:E55"/>
    <mergeCell ref="A56:E56"/>
    <mergeCell ref="A57:E57"/>
    <mergeCell ref="A58:E58"/>
    <mergeCell ref="A59:E59"/>
    <mergeCell ref="A60:E60"/>
    <mergeCell ref="A61:E61"/>
    <mergeCell ref="A75:E75"/>
    <mergeCell ref="A76:E76"/>
    <mergeCell ref="A65:E65"/>
    <mergeCell ref="A66:E66"/>
    <mergeCell ref="A67:E67"/>
    <mergeCell ref="A68:E68"/>
    <mergeCell ref="A69:E69"/>
    <mergeCell ref="A70:E70"/>
    <mergeCell ref="A71:E71"/>
    <mergeCell ref="A72:E72"/>
    <mergeCell ref="A73:E73"/>
    <mergeCell ref="A74:E74"/>
    <mergeCell ref="A87:E87"/>
    <mergeCell ref="A86:E86"/>
    <mergeCell ref="A88:E88"/>
    <mergeCell ref="A77:E77"/>
    <mergeCell ref="A78:E78"/>
    <mergeCell ref="A79:E79"/>
    <mergeCell ref="A80:E80"/>
    <mergeCell ref="A81:E81"/>
    <mergeCell ref="A82:E82"/>
    <mergeCell ref="A83:E83"/>
    <mergeCell ref="A84:E84"/>
    <mergeCell ref="A85:E85"/>
    <mergeCell ref="A93:E93"/>
    <mergeCell ref="A94:E94"/>
    <mergeCell ref="A95:E95"/>
    <mergeCell ref="A96:E96"/>
    <mergeCell ref="A89:E89"/>
    <mergeCell ref="A90:E90"/>
    <mergeCell ref="A91:E91"/>
    <mergeCell ref="A92:E92"/>
    <mergeCell ref="A112:E112"/>
    <mergeCell ref="A101:E101"/>
    <mergeCell ref="A102:E102"/>
    <mergeCell ref="A103:E103"/>
    <mergeCell ref="A104:E104"/>
    <mergeCell ref="A105:E105"/>
    <mergeCell ref="A106:E106"/>
    <mergeCell ref="A107:E107"/>
    <mergeCell ref="A110:E110"/>
    <mergeCell ref="A111:E111"/>
    <mergeCell ref="A113:E113"/>
    <mergeCell ref="A114:E114"/>
    <mergeCell ref="A115:E115"/>
    <mergeCell ref="A116:E116"/>
    <mergeCell ref="A118:G118"/>
    <mergeCell ref="A119:C120"/>
    <mergeCell ref="D119:D120"/>
    <mergeCell ref="E119:E120"/>
    <mergeCell ref="F119:G119"/>
    <mergeCell ref="A123:C123"/>
    <mergeCell ref="A124:C124"/>
    <mergeCell ref="A121:C121"/>
    <mergeCell ref="A122:C122"/>
    <mergeCell ref="A140:C140"/>
    <mergeCell ref="A141:C141"/>
    <mergeCell ref="A139:C139"/>
    <mergeCell ref="A127:C127"/>
    <mergeCell ref="A131:C131"/>
    <mergeCell ref="A132:C132"/>
    <mergeCell ref="A138:C138"/>
    <mergeCell ref="A136:C136"/>
    <mergeCell ref="A137:C137"/>
    <mergeCell ref="A130:C130"/>
    <mergeCell ref="A125:C125"/>
    <mergeCell ref="A135:C135"/>
    <mergeCell ref="A128:C128"/>
    <mergeCell ref="A133:C133"/>
    <mergeCell ref="A129:C129"/>
    <mergeCell ref="A134:C134"/>
    <mergeCell ref="A126:C126"/>
    <mergeCell ref="A143:C143"/>
    <mergeCell ref="A158:C158"/>
    <mergeCell ref="A162:C162"/>
    <mergeCell ref="A160:C160"/>
    <mergeCell ref="A161:C161"/>
    <mergeCell ref="A159:C159"/>
    <mergeCell ref="A147:C147"/>
    <mergeCell ref="A144:C144"/>
    <mergeCell ref="A145:C145"/>
    <mergeCell ref="A152:C152"/>
    <mergeCell ref="A142:C142"/>
    <mergeCell ref="A146:C146"/>
    <mergeCell ref="A166:C166"/>
    <mergeCell ref="A164:C164"/>
    <mergeCell ref="A148:C148"/>
    <mergeCell ref="A149:C149"/>
    <mergeCell ref="A153:C153"/>
    <mergeCell ref="A154:C154"/>
    <mergeCell ref="A150:C150"/>
    <mergeCell ref="A151:C151"/>
    <mergeCell ref="A188:D188"/>
    <mergeCell ref="A189:B189"/>
    <mergeCell ref="F189:G189"/>
    <mergeCell ref="A184:C184"/>
    <mergeCell ref="F187:G187"/>
    <mergeCell ref="A185:D185"/>
    <mergeCell ref="F185:G185"/>
    <mergeCell ref="A186:D186"/>
    <mergeCell ref="F184:G184"/>
    <mergeCell ref="F186:G186"/>
    <mergeCell ref="A109:E109"/>
    <mergeCell ref="A108:E108"/>
    <mergeCell ref="A97:E97"/>
    <mergeCell ref="A98:E98"/>
    <mergeCell ref="A99:E99"/>
    <mergeCell ref="A100:E100"/>
  </mergeCells>
  <printOptions/>
  <pageMargins left="0.5905511811023623" right="0.1968503937007874" top="0.25" bottom="0.22" header="0.28" footer="0.25"/>
  <pageSetup fitToHeight="12"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R54"/>
  <sheetViews>
    <sheetView view="pageBreakPreview" zoomScale="75" zoomScaleNormal="75" zoomScaleSheetLayoutView="75" zoomScalePageLayoutView="0" workbookViewId="0" topLeftCell="A31">
      <selection activeCell="E34" sqref="E34"/>
    </sheetView>
  </sheetViews>
  <sheetFormatPr defaultColWidth="9.00390625" defaultRowHeight="12.75"/>
  <cols>
    <col min="1" max="1" width="8.75390625" style="12" customWidth="1"/>
    <col min="2" max="2" width="42.75390625" style="12" customWidth="1"/>
    <col min="3" max="3" width="10.625" style="12" customWidth="1"/>
    <col min="4" max="6" width="19.625" style="12" customWidth="1"/>
    <col min="7" max="7" width="16.75390625" style="12" customWidth="1"/>
    <col min="8" max="8" width="22.625" style="12" customWidth="1"/>
    <col min="9" max="9" width="25.125" style="12" customWidth="1"/>
    <col min="10" max="10" width="18.375" style="12" customWidth="1"/>
    <col min="11" max="11" width="19.625" style="12" customWidth="1"/>
    <col min="12" max="18" width="9.125" style="4" customWidth="1"/>
    <col min="19" max="16384" width="9.125" style="13" customWidth="1"/>
  </cols>
  <sheetData>
    <row r="1" spans="1:14" s="42" customFormat="1" ht="15">
      <c r="A1" s="39"/>
      <c r="B1" s="40"/>
      <c r="C1" s="40"/>
      <c r="D1" s="41"/>
      <c r="E1" s="41"/>
      <c r="F1" s="41"/>
      <c r="G1" s="41" t="s">
        <v>276</v>
      </c>
      <c r="H1" s="41"/>
      <c r="I1" s="41"/>
      <c r="J1" s="41"/>
      <c r="K1" s="41"/>
      <c r="L1" s="41"/>
      <c r="M1" s="41"/>
      <c r="N1" s="41"/>
    </row>
    <row r="2" spans="1:11" s="42" customFormat="1" ht="15">
      <c r="A2" s="39"/>
      <c r="B2" s="43"/>
      <c r="C2" s="43"/>
      <c r="D2" s="44"/>
      <c r="E2" s="44"/>
      <c r="F2" s="45"/>
      <c r="G2" s="45" t="s">
        <v>159</v>
      </c>
      <c r="H2" s="45"/>
      <c r="I2" s="45"/>
      <c r="J2" s="45"/>
      <c r="K2" s="45"/>
    </row>
    <row r="3" spans="1:11" s="42" customFormat="1" ht="27.75">
      <c r="A3" s="46"/>
      <c r="B3" s="113"/>
      <c r="C3" s="46"/>
      <c r="D3" s="44"/>
      <c r="E3" s="44"/>
      <c r="F3" s="45"/>
      <c r="G3" s="45" t="s">
        <v>233</v>
      </c>
      <c r="H3" s="45"/>
      <c r="I3" s="45"/>
      <c r="J3" s="45"/>
      <c r="K3" s="45"/>
    </row>
    <row r="4" spans="1:11" s="42" customFormat="1" ht="15">
      <c r="A4" s="46"/>
      <c r="B4" s="46"/>
      <c r="C4" s="46"/>
      <c r="D4" s="44"/>
      <c r="E4" s="44"/>
      <c r="F4" s="165"/>
      <c r="G4" s="165"/>
      <c r="H4" s="165"/>
      <c r="I4" s="165"/>
      <c r="J4" s="165"/>
      <c r="K4" s="165"/>
    </row>
    <row r="5" spans="1:11" s="42" customFormat="1" ht="15">
      <c r="A5" s="46"/>
      <c r="B5" s="46"/>
      <c r="C5" s="46"/>
      <c r="D5" s="44"/>
      <c r="E5" s="44"/>
      <c r="F5" s="47"/>
      <c r="G5" s="47"/>
      <c r="H5" s="47"/>
      <c r="I5" s="47"/>
      <c r="J5" s="47"/>
      <c r="K5" s="47"/>
    </row>
    <row r="6" spans="1:11" s="42" customFormat="1" ht="15">
      <c r="A6" s="46"/>
      <c r="B6" s="46"/>
      <c r="C6" s="46"/>
      <c r="D6" s="48" t="s">
        <v>234</v>
      </c>
      <c r="E6" s="44"/>
      <c r="F6" s="44"/>
      <c r="G6" s="44"/>
      <c r="H6" s="44"/>
      <c r="I6" s="44"/>
      <c r="J6" s="49"/>
      <c r="K6" s="49"/>
    </row>
    <row r="7" spans="1:11" s="42" customFormat="1" ht="15">
      <c r="A7" s="46"/>
      <c r="B7" s="46"/>
      <c r="C7" s="46"/>
      <c r="D7" s="44"/>
      <c r="E7" s="44"/>
      <c r="F7" s="44"/>
      <c r="G7" s="44"/>
      <c r="H7" s="44"/>
      <c r="I7" s="44"/>
      <c r="J7" s="49"/>
      <c r="K7" s="49"/>
    </row>
    <row r="8" spans="1:11" s="42" customFormat="1" ht="15">
      <c r="A8" s="46"/>
      <c r="B8" s="46"/>
      <c r="C8" s="46"/>
      <c r="D8" s="166" t="s">
        <v>278</v>
      </c>
      <c r="E8" s="166"/>
      <c r="F8" s="166"/>
      <c r="G8" s="166"/>
      <c r="H8" s="166"/>
      <c r="I8" s="166"/>
      <c r="J8" s="166"/>
      <c r="K8" s="166"/>
    </row>
    <row r="9" spans="1:11" s="42" customFormat="1" ht="15">
      <c r="A9" s="46"/>
      <c r="B9" s="46"/>
      <c r="C9" s="46"/>
      <c r="D9" s="167" t="s">
        <v>160</v>
      </c>
      <c r="E9" s="167"/>
      <c r="F9" s="167"/>
      <c r="G9" s="167"/>
      <c r="H9" s="167"/>
      <c r="I9" s="167"/>
      <c r="J9" s="167"/>
      <c r="K9" s="167"/>
    </row>
    <row r="10" spans="1:11" s="3" customFormat="1" ht="18.75">
      <c r="A10" s="1"/>
      <c r="B10" s="1"/>
      <c r="C10" s="1"/>
      <c r="D10" s="2"/>
      <c r="E10" s="2"/>
      <c r="F10" s="2"/>
      <c r="G10" s="2"/>
      <c r="H10" s="2"/>
      <c r="I10" s="2"/>
      <c r="J10" s="2"/>
      <c r="K10" s="2"/>
    </row>
    <row r="11" spans="1:11" ht="21.75" customHeight="1">
      <c r="A11" s="168" t="s">
        <v>161</v>
      </c>
      <c r="B11" s="170" t="s">
        <v>25</v>
      </c>
      <c r="C11" s="16"/>
      <c r="D11" s="172" t="s">
        <v>277</v>
      </c>
      <c r="E11" s="173"/>
      <c r="F11" s="173"/>
      <c r="G11" s="173"/>
      <c r="H11" s="173"/>
      <c r="I11" s="173"/>
      <c r="J11" s="173"/>
      <c r="K11" s="173"/>
    </row>
    <row r="12" spans="1:11" ht="15.75" customHeight="1">
      <c r="A12" s="169"/>
      <c r="B12" s="171"/>
      <c r="C12" s="17"/>
      <c r="D12" s="174"/>
      <c r="E12" s="175"/>
      <c r="F12" s="175"/>
      <c r="G12" s="175"/>
      <c r="H12" s="175"/>
      <c r="I12" s="175"/>
      <c r="J12" s="175"/>
      <c r="K12" s="175"/>
    </row>
    <row r="13" spans="1:11" ht="114">
      <c r="A13" s="169"/>
      <c r="B13" s="171"/>
      <c r="C13" s="18" t="s">
        <v>272</v>
      </c>
      <c r="D13" s="18" t="s">
        <v>162</v>
      </c>
      <c r="E13" s="18" t="s">
        <v>228</v>
      </c>
      <c r="F13" s="18" t="s">
        <v>137</v>
      </c>
      <c r="G13" s="18" t="s">
        <v>138</v>
      </c>
      <c r="H13" s="18" t="s">
        <v>265</v>
      </c>
      <c r="I13" s="18" t="s">
        <v>266</v>
      </c>
      <c r="J13" s="18" t="s">
        <v>267</v>
      </c>
      <c r="K13" s="18" t="s">
        <v>139</v>
      </c>
    </row>
    <row r="14" spans="1:11" s="5" customFormat="1" ht="20.25">
      <c r="A14" s="19">
        <v>1</v>
      </c>
      <c r="B14" s="19">
        <v>2</v>
      </c>
      <c r="C14" s="19"/>
      <c r="D14" s="19">
        <v>4</v>
      </c>
      <c r="E14" s="19">
        <v>5</v>
      </c>
      <c r="F14" s="19">
        <v>6</v>
      </c>
      <c r="G14" s="19">
        <v>7</v>
      </c>
      <c r="H14" s="19">
        <v>8</v>
      </c>
      <c r="I14" s="19">
        <v>9</v>
      </c>
      <c r="J14" s="19">
        <v>10</v>
      </c>
      <c r="K14" s="19">
        <v>11</v>
      </c>
    </row>
    <row r="15" spans="1:11" s="6" customFormat="1" ht="34.5" customHeight="1">
      <c r="A15" s="20">
        <v>1</v>
      </c>
      <c r="B15" s="21" t="s">
        <v>163</v>
      </c>
      <c r="C15" s="86">
        <v>210</v>
      </c>
      <c r="D15" s="87">
        <f aca="true" t="shared" si="0" ref="D15:K15">SUM(D16:D21)</f>
        <v>16651000</v>
      </c>
      <c r="E15" s="87">
        <f>E16+E17+E21</f>
        <v>16192000</v>
      </c>
      <c r="F15" s="87">
        <f t="shared" si="0"/>
        <v>0</v>
      </c>
      <c r="G15" s="87">
        <f t="shared" si="0"/>
        <v>0</v>
      </c>
      <c r="H15" s="87">
        <f t="shared" si="0"/>
        <v>0</v>
      </c>
      <c r="I15" s="87">
        <f t="shared" si="0"/>
        <v>0</v>
      </c>
      <c r="J15" s="87">
        <f t="shared" si="0"/>
        <v>0</v>
      </c>
      <c r="K15" s="87">
        <f t="shared" si="0"/>
        <v>0</v>
      </c>
    </row>
    <row r="16" spans="1:11" s="6" customFormat="1" ht="23.25">
      <c r="A16" s="22" t="s">
        <v>164</v>
      </c>
      <c r="B16" s="23" t="s">
        <v>165</v>
      </c>
      <c r="C16" s="81">
        <v>211</v>
      </c>
      <c r="D16" s="24">
        <f aca="true" t="shared" si="1" ref="D16:D29">SUM(E16:K16)</f>
        <v>12084000</v>
      </c>
      <c r="E16" s="24">
        <v>12084000</v>
      </c>
      <c r="F16" s="24"/>
      <c r="G16" s="24"/>
      <c r="H16" s="24"/>
      <c r="I16" s="24"/>
      <c r="J16" s="24"/>
      <c r="K16" s="24"/>
    </row>
    <row r="17" spans="1:11" s="6" customFormat="1" ht="23.25">
      <c r="A17" s="22" t="s">
        <v>166</v>
      </c>
      <c r="B17" s="23" t="s">
        <v>167</v>
      </c>
      <c r="C17" s="81">
        <v>212</v>
      </c>
      <c r="D17" s="24">
        <f>D18+D19+D20</f>
        <v>459000</v>
      </c>
      <c r="E17" s="24">
        <f>E18+E19+E20</f>
        <v>459000</v>
      </c>
      <c r="F17" s="24"/>
      <c r="G17" s="24"/>
      <c r="H17" s="24"/>
      <c r="I17" s="24"/>
      <c r="J17" s="24"/>
      <c r="K17" s="24"/>
    </row>
    <row r="18" spans="1:11" s="6" customFormat="1" ht="21" customHeight="1">
      <c r="A18" s="22" t="s">
        <v>269</v>
      </c>
      <c r="B18" s="23" t="s">
        <v>10</v>
      </c>
      <c r="C18" s="81"/>
      <c r="D18" s="24">
        <f>SUM(E18:K18)</f>
        <v>7000</v>
      </c>
      <c r="E18" s="24">
        <v>7000</v>
      </c>
      <c r="F18" s="24"/>
      <c r="G18" s="24"/>
      <c r="H18" s="24"/>
      <c r="I18" s="24"/>
      <c r="J18" s="24"/>
      <c r="K18" s="24"/>
    </row>
    <row r="19" spans="1:11" s="6" customFormat="1" ht="48" customHeight="1">
      <c r="A19" s="22" t="s">
        <v>270</v>
      </c>
      <c r="B19" s="23" t="s">
        <v>191</v>
      </c>
      <c r="C19" s="81"/>
      <c r="D19" s="24">
        <f t="shared" si="1"/>
        <v>77000</v>
      </c>
      <c r="E19" s="24">
        <v>77000</v>
      </c>
      <c r="F19" s="24"/>
      <c r="G19" s="24"/>
      <c r="H19" s="24"/>
      <c r="I19" s="24"/>
      <c r="J19" s="24"/>
      <c r="K19" s="24"/>
    </row>
    <row r="20" spans="1:11" s="6" customFormat="1" ht="48" customHeight="1">
      <c r="A20" s="22" t="s">
        <v>294</v>
      </c>
      <c r="B20" s="23" t="s">
        <v>241</v>
      </c>
      <c r="C20" s="82"/>
      <c r="D20" s="24">
        <f t="shared" si="1"/>
        <v>375000</v>
      </c>
      <c r="E20" s="24">
        <v>375000</v>
      </c>
      <c r="F20" s="24"/>
      <c r="G20" s="24"/>
      <c r="H20" s="24"/>
      <c r="I20" s="24"/>
      <c r="J20" s="24"/>
      <c r="K20" s="24"/>
    </row>
    <row r="21" spans="1:11" s="6" customFormat="1" ht="23.25">
      <c r="A21" s="22" t="s">
        <v>168</v>
      </c>
      <c r="B21" s="25" t="s">
        <v>169</v>
      </c>
      <c r="C21" s="80">
        <v>213</v>
      </c>
      <c r="D21" s="24">
        <f t="shared" si="1"/>
        <v>3649000</v>
      </c>
      <c r="E21" s="24">
        <v>3649000</v>
      </c>
      <c r="F21" s="24"/>
      <c r="G21" s="24"/>
      <c r="H21" s="24"/>
      <c r="I21" s="24"/>
      <c r="J21" s="83"/>
      <c r="K21" s="24"/>
    </row>
    <row r="22" spans="1:14" s="6" customFormat="1" ht="37.5" customHeight="1">
      <c r="A22" s="26" t="s">
        <v>199</v>
      </c>
      <c r="B22" s="27" t="s">
        <v>146</v>
      </c>
      <c r="C22" s="88">
        <v>220</v>
      </c>
      <c r="D22" s="89">
        <f t="shared" si="1"/>
        <v>2109000</v>
      </c>
      <c r="E22" s="90">
        <f aca="true" t="shared" si="2" ref="E22:K22">E23+E24+E25+E26+E27+E29</f>
        <v>1301000</v>
      </c>
      <c r="F22" s="90">
        <f t="shared" si="2"/>
        <v>262000</v>
      </c>
      <c r="G22" s="90">
        <f t="shared" si="2"/>
        <v>0</v>
      </c>
      <c r="H22" s="90">
        <f t="shared" si="2"/>
        <v>85000</v>
      </c>
      <c r="I22" s="90">
        <f t="shared" si="2"/>
        <v>0</v>
      </c>
      <c r="J22" s="90">
        <f t="shared" si="2"/>
        <v>0</v>
      </c>
      <c r="K22" s="90">
        <f t="shared" si="2"/>
        <v>461000</v>
      </c>
      <c r="L22" s="8"/>
      <c r="M22" s="14"/>
      <c r="N22" s="14"/>
    </row>
    <row r="23" spans="1:14" s="6" customFormat="1" ht="23.25">
      <c r="A23" s="28" t="s">
        <v>202</v>
      </c>
      <c r="B23" s="29" t="s">
        <v>147</v>
      </c>
      <c r="C23" s="30">
        <v>221</v>
      </c>
      <c r="D23" s="24">
        <f t="shared" si="1"/>
        <v>50000</v>
      </c>
      <c r="E23" s="24">
        <v>50000</v>
      </c>
      <c r="F23" s="24"/>
      <c r="G23" s="24"/>
      <c r="H23" s="24"/>
      <c r="I23" s="24"/>
      <c r="J23" s="24"/>
      <c r="K23" s="84"/>
      <c r="L23" s="15"/>
      <c r="M23" s="15"/>
      <c r="N23" s="15"/>
    </row>
    <row r="24" spans="1:14" s="6" customFormat="1" ht="23.25">
      <c r="A24" s="28" t="s">
        <v>203</v>
      </c>
      <c r="B24" s="29" t="s">
        <v>148</v>
      </c>
      <c r="C24" s="30">
        <v>222</v>
      </c>
      <c r="D24" s="24">
        <f>SUM(E24:K24)</f>
        <v>236000</v>
      </c>
      <c r="E24" s="24">
        <v>56000</v>
      </c>
      <c r="F24" s="24"/>
      <c r="G24" s="24"/>
      <c r="H24" s="24">
        <v>9000</v>
      </c>
      <c r="I24" s="24"/>
      <c r="J24" s="83"/>
      <c r="K24" s="85">
        <v>171000</v>
      </c>
      <c r="L24" s="14"/>
      <c r="M24" s="14"/>
      <c r="N24" s="14"/>
    </row>
    <row r="25" spans="1:14" s="6" customFormat="1" ht="23.25">
      <c r="A25" s="28" t="s">
        <v>204</v>
      </c>
      <c r="B25" s="29" t="s">
        <v>205</v>
      </c>
      <c r="C25" s="30">
        <v>223</v>
      </c>
      <c r="D25" s="24">
        <f t="shared" si="1"/>
        <v>722000</v>
      </c>
      <c r="E25" s="24">
        <v>642000</v>
      </c>
      <c r="F25" s="24">
        <v>63000</v>
      </c>
      <c r="G25" s="24"/>
      <c r="H25" s="24">
        <v>17000</v>
      </c>
      <c r="I25" s="24"/>
      <c r="J25" s="24"/>
      <c r="K25" s="24"/>
      <c r="L25" s="14"/>
      <c r="M25" s="14"/>
      <c r="N25" s="14"/>
    </row>
    <row r="26" spans="1:11" s="6" customFormat="1" ht="29.25" customHeight="1">
      <c r="A26" s="31" t="s">
        <v>200</v>
      </c>
      <c r="B26" s="32" t="s">
        <v>192</v>
      </c>
      <c r="C26" s="30">
        <v>224</v>
      </c>
      <c r="D26" s="24">
        <f t="shared" si="1"/>
        <v>0</v>
      </c>
      <c r="E26" s="33"/>
      <c r="F26" s="33"/>
      <c r="G26" s="33"/>
      <c r="H26" s="33"/>
      <c r="I26" s="33"/>
      <c r="J26" s="33"/>
      <c r="K26" s="33"/>
    </row>
    <row r="27" spans="1:11" s="6" customFormat="1" ht="27" customHeight="1">
      <c r="A27" s="31" t="s">
        <v>170</v>
      </c>
      <c r="B27" s="32" t="s">
        <v>193</v>
      </c>
      <c r="C27" s="30">
        <v>225</v>
      </c>
      <c r="D27" s="24">
        <f t="shared" si="1"/>
        <v>343000</v>
      </c>
      <c r="E27" s="33">
        <v>296000</v>
      </c>
      <c r="F27" s="33"/>
      <c r="G27" s="33"/>
      <c r="H27" s="33">
        <v>47000</v>
      </c>
      <c r="I27" s="33"/>
      <c r="J27" s="33"/>
      <c r="K27" s="33"/>
    </row>
    <row r="28" spans="1:11" s="6" customFormat="1" ht="23.25">
      <c r="A28" s="28" t="s">
        <v>171</v>
      </c>
      <c r="B28" s="34" t="s">
        <v>194</v>
      </c>
      <c r="C28" s="25"/>
      <c r="D28" s="24">
        <f t="shared" si="1"/>
        <v>0</v>
      </c>
      <c r="E28" s="83"/>
      <c r="F28" s="83"/>
      <c r="G28" s="83"/>
      <c r="H28" s="83"/>
      <c r="I28" s="83"/>
      <c r="J28" s="83"/>
      <c r="K28" s="83"/>
    </row>
    <row r="29" spans="1:11" s="6" customFormat="1" ht="23.25">
      <c r="A29" s="31" t="s">
        <v>172</v>
      </c>
      <c r="B29" s="32" t="s">
        <v>195</v>
      </c>
      <c r="C29" s="30">
        <v>226</v>
      </c>
      <c r="D29" s="24">
        <f t="shared" si="1"/>
        <v>758000</v>
      </c>
      <c r="E29" s="33">
        <v>257000</v>
      </c>
      <c r="F29" s="33">
        <v>199000</v>
      </c>
      <c r="G29" s="33"/>
      <c r="H29" s="33">
        <v>12000</v>
      </c>
      <c r="I29" s="33"/>
      <c r="J29" s="33"/>
      <c r="K29" s="33">
        <v>290000</v>
      </c>
    </row>
    <row r="30" spans="1:11" s="6" customFormat="1" ht="30.75" customHeight="1">
      <c r="A30" s="31" t="s">
        <v>201</v>
      </c>
      <c r="B30" s="32" t="s">
        <v>206</v>
      </c>
      <c r="C30" s="91">
        <v>262</v>
      </c>
      <c r="D30" s="89">
        <f>SUM(D31:D32)</f>
        <v>0</v>
      </c>
      <c r="E30" s="90">
        <f>E31+E32</f>
        <v>0</v>
      </c>
      <c r="F30" s="90">
        <f aca="true" t="shared" si="3" ref="F30:K30">F31+F32</f>
        <v>0</v>
      </c>
      <c r="G30" s="90">
        <f t="shared" si="3"/>
        <v>0</v>
      </c>
      <c r="H30" s="90">
        <f t="shared" si="3"/>
        <v>0</v>
      </c>
      <c r="I30" s="90">
        <f t="shared" si="3"/>
        <v>0</v>
      </c>
      <c r="J30" s="90">
        <f t="shared" si="3"/>
        <v>0</v>
      </c>
      <c r="K30" s="90">
        <f t="shared" si="3"/>
        <v>0</v>
      </c>
    </row>
    <row r="31" spans="1:11" s="6" customFormat="1" ht="28.5" customHeight="1">
      <c r="A31" s="28" t="s">
        <v>173</v>
      </c>
      <c r="B31" s="63" t="s">
        <v>253</v>
      </c>
      <c r="C31" s="63"/>
      <c r="D31" s="24">
        <f>SUM(E31:K31)</f>
        <v>0</v>
      </c>
      <c r="E31" s="83"/>
      <c r="F31" s="83"/>
      <c r="G31" s="83"/>
      <c r="H31" s="83"/>
      <c r="I31" s="83"/>
      <c r="J31" s="83"/>
      <c r="K31" s="83"/>
    </row>
    <row r="32" spans="1:11" s="6" customFormat="1" ht="30">
      <c r="A32" s="28" t="s">
        <v>174</v>
      </c>
      <c r="B32" s="63" t="s">
        <v>254</v>
      </c>
      <c r="C32" s="63"/>
      <c r="D32" s="24">
        <f>SUM(E32:K32)</f>
        <v>0</v>
      </c>
      <c r="E32" s="83"/>
      <c r="F32" s="83"/>
      <c r="G32" s="83"/>
      <c r="H32" s="83"/>
      <c r="I32" s="83"/>
      <c r="J32" s="83"/>
      <c r="K32" s="83"/>
    </row>
    <row r="33" spans="1:11" s="6" customFormat="1" ht="23.25">
      <c r="A33" s="31" t="s">
        <v>175</v>
      </c>
      <c r="B33" s="32" t="s">
        <v>196</v>
      </c>
      <c r="C33" s="91">
        <v>290</v>
      </c>
      <c r="D33" s="89">
        <f>E33+H33+K33</f>
        <v>612000</v>
      </c>
      <c r="E33" s="90">
        <v>505000</v>
      </c>
      <c r="F33" s="90"/>
      <c r="G33" s="90"/>
      <c r="H33" s="90">
        <v>19000</v>
      </c>
      <c r="I33" s="90"/>
      <c r="J33" s="90"/>
      <c r="K33" s="90">
        <v>88000</v>
      </c>
    </row>
    <row r="34" spans="1:11" s="6" customFormat="1" ht="28.5" customHeight="1">
      <c r="A34" s="28" t="s">
        <v>176</v>
      </c>
      <c r="B34" s="34" t="s">
        <v>187</v>
      </c>
      <c r="C34" s="80"/>
      <c r="D34" s="24">
        <f aca="true" t="shared" si="4" ref="D34:D41">SUM(E34:K34)</f>
        <v>19000</v>
      </c>
      <c r="E34" s="83"/>
      <c r="F34" s="83"/>
      <c r="G34" s="83"/>
      <c r="H34" s="83">
        <v>19000</v>
      </c>
      <c r="I34" s="83"/>
      <c r="J34" s="83"/>
      <c r="K34" s="83"/>
    </row>
    <row r="35" spans="1:11" s="6" customFormat="1" ht="29.25" customHeight="1">
      <c r="A35" s="31" t="s">
        <v>177</v>
      </c>
      <c r="B35" s="32" t="s">
        <v>197</v>
      </c>
      <c r="C35" s="91">
        <v>310</v>
      </c>
      <c r="D35" s="89">
        <f t="shared" si="4"/>
        <v>183000</v>
      </c>
      <c r="E35" s="90">
        <v>52000</v>
      </c>
      <c r="F35" s="90"/>
      <c r="G35" s="90"/>
      <c r="H35" s="90"/>
      <c r="I35" s="90"/>
      <c r="J35" s="90"/>
      <c r="K35" s="90">
        <v>131000</v>
      </c>
    </row>
    <row r="36" spans="1:11" s="6" customFormat="1" ht="29.25" customHeight="1">
      <c r="A36" s="31" t="s">
        <v>178</v>
      </c>
      <c r="B36" s="32" t="s">
        <v>198</v>
      </c>
      <c r="C36" s="91">
        <v>340</v>
      </c>
      <c r="D36" s="89">
        <f>SUM(D38:D41)</f>
        <v>463000</v>
      </c>
      <c r="E36" s="89">
        <f aca="true" t="shared" si="5" ref="E36:K36">SUM(E38:E41)</f>
        <v>457000</v>
      </c>
      <c r="F36" s="89">
        <f t="shared" si="5"/>
        <v>0</v>
      </c>
      <c r="G36" s="89">
        <f t="shared" si="5"/>
        <v>0</v>
      </c>
      <c r="H36" s="89">
        <f t="shared" si="5"/>
        <v>6000</v>
      </c>
      <c r="I36" s="89">
        <f t="shared" si="5"/>
        <v>0</v>
      </c>
      <c r="J36" s="89">
        <f t="shared" si="5"/>
        <v>0</v>
      </c>
      <c r="K36" s="89">
        <f t="shared" si="5"/>
        <v>0</v>
      </c>
    </row>
    <row r="37" spans="1:11" s="6" customFormat="1" ht="23.25" customHeight="1">
      <c r="A37" s="28" t="s">
        <v>207</v>
      </c>
      <c r="B37" s="63" t="s">
        <v>188</v>
      </c>
      <c r="C37" s="63"/>
      <c r="D37" s="24">
        <f t="shared" si="4"/>
        <v>0</v>
      </c>
      <c r="E37" s="83"/>
      <c r="F37" s="83"/>
      <c r="G37" s="83"/>
      <c r="H37" s="83"/>
      <c r="I37" s="83"/>
      <c r="J37" s="83"/>
      <c r="K37" s="83"/>
    </row>
    <row r="38" spans="1:11" s="6" customFormat="1" ht="24" customHeight="1">
      <c r="A38" s="28" t="s">
        <v>208</v>
      </c>
      <c r="B38" s="63" t="s">
        <v>257</v>
      </c>
      <c r="C38" s="63"/>
      <c r="D38" s="24">
        <f t="shared" si="4"/>
        <v>0</v>
      </c>
      <c r="E38" s="83"/>
      <c r="F38" s="83"/>
      <c r="G38" s="83"/>
      <c r="H38" s="83"/>
      <c r="I38" s="83"/>
      <c r="J38" s="83"/>
      <c r="K38" s="83"/>
    </row>
    <row r="39" spans="1:11" s="6" customFormat="1" ht="30" customHeight="1">
      <c r="A39" s="28" t="s">
        <v>209</v>
      </c>
      <c r="B39" s="63" t="s">
        <v>189</v>
      </c>
      <c r="C39" s="63"/>
      <c r="D39" s="24">
        <f t="shared" si="4"/>
        <v>7000</v>
      </c>
      <c r="E39" s="83">
        <v>7000</v>
      </c>
      <c r="F39" s="83"/>
      <c r="G39" s="83"/>
      <c r="H39" s="83"/>
      <c r="I39" s="83"/>
      <c r="J39" s="83"/>
      <c r="K39" s="83"/>
    </row>
    <row r="40" spans="1:11" s="6" customFormat="1" ht="23.25" customHeight="1">
      <c r="A40" s="28" t="s">
        <v>210</v>
      </c>
      <c r="B40" s="63" t="s">
        <v>190</v>
      </c>
      <c r="C40" s="63"/>
      <c r="D40" s="24">
        <f t="shared" si="4"/>
        <v>0</v>
      </c>
      <c r="E40" s="83"/>
      <c r="F40" s="83"/>
      <c r="G40" s="83"/>
      <c r="H40" s="83"/>
      <c r="I40" s="83"/>
      <c r="J40" s="83"/>
      <c r="K40" s="83"/>
    </row>
    <row r="41" spans="1:11" s="6" customFormat="1" ht="30">
      <c r="A41" s="28" t="s">
        <v>271</v>
      </c>
      <c r="B41" s="63" t="s">
        <v>263</v>
      </c>
      <c r="C41" s="63"/>
      <c r="D41" s="24">
        <f t="shared" si="4"/>
        <v>456000</v>
      </c>
      <c r="E41" s="83">
        <v>450000</v>
      </c>
      <c r="F41" s="83"/>
      <c r="G41" s="83"/>
      <c r="H41" s="83">
        <v>6000</v>
      </c>
      <c r="I41" s="83"/>
      <c r="J41" s="83"/>
      <c r="K41" s="83"/>
    </row>
    <row r="42" spans="1:11" s="7" customFormat="1" ht="22.5">
      <c r="A42" s="31" t="s">
        <v>211</v>
      </c>
      <c r="B42" s="35" t="s">
        <v>179</v>
      </c>
      <c r="C42" s="92">
        <v>900</v>
      </c>
      <c r="D42" s="90">
        <f>SUM(E42:K42)</f>
        <v>19559000</v>
      </c>
      <c r="E42" s="90">
        <f>SUM(E15,E22,E26,E33,E35,E36)</f>
        <v>18507000</v>
      </c>
      <c r="F42" s="90">
        <f>SUM(F15,F22,F26,F27,F33,F35,F36)</f>
        <v>262000</v>
      </c>
      <c r="G42" s="90">
        <f>SUM(G15,G22,G26,G27,G29,G33,G35,G36)</f>
        <v>0</v>
      </c>
      <c r="H42" s="90">
        <f>SUM(H15,H22,H26,H33,H35,H36)</f>
        <v>110000</v>
      </c>
      <c r="I42" s="90">
        <f>SUM(I15,I22,I26,I27,I29,I33,I35,I36)</f>
        <v>0</v>
      </c>
      <c r="J42" s="90">
        <f>SUM(J15,J22,J26,J27,J29,J33,J35,J36)</f>
        <v>0</v>
      </c>
      <c r="K42" s="90">
        <f>SUM(K15,K22,K26,K27,K33,K35,K36)</f>
        <v>680000</v>
      </c>
    </row>
    <row r="43" spans="1:11" s="6" customFormat="1" ht="7.5" customHeight="1">
      <c r="A43" s="36"/>
      <c r="B43" s="37"/>
      <c r="C43" s="37"/>
      <c r="D43" s="38"/>
      <c r="E43" s="38"/>
      <c r="F43" s="38"/>
      <c r="G43" s="38"/>
      <c r="H43" s="38"/>
      <c r="I43" s="38"/>
      <c r="J43" s="38"/>
      <c r="K43" s="38"/>
    </row>
    <row r="44" spans="1:11" s="93" customFormat="1" ht="39.75" customHeight="1">
      <c r="A44" s="176" t="s">
        <v>273</v>
      </c>
      <c r="B44" s="176"/>
      <c r="C44" s="176"/>
      <c r="D44" s="176"/>
      <c r="E44" s="176"/>
      <c r="F44" s="176"/>
      <c r="G44" s="176"/>
      <c r="H44" s="176"/>
      <c r="I44" s="176"/>
      <c r="J44" s="176"/>
      <c r="K44" s="176"/>
    </row>
    <row r="45" spans="1:11" s="93" customFormat="1" ht="34.5" customHeight="1" hidden="1">
      <c r="A45" s="36"/>
      <c r="B45" s="37"/>
      <c r="C45" s="37"/>
      <c r="D45" s="38"/>
      <c r="E45" s="38"/>
      <c r="F45" s="38"/>
      <c r="G45" s="38"/>
      <c r="H45" s="38"/>
      <c r="I45" s="38"/>
      <c r="J45" s="38"/>
      <c r="K45" s="38"/>
    </row>
    <row r="46" spans="1:11" s="93" customFormat="1" ht="15">
      <c r="A46" s="132" t="s">
        <v>274</v>
      </c>
      <c r="B46" s="132"/>
      <c r="C46" s="132"/>
      <c r="D46" s="132"/>
      <c r="E46" s="132"/>
      <c r="F46" s="56"/>
      <c r="G46" s="94"/>
      <c r="H46" s="94"/>
      <c r="I46" s="94"/>
      <c r="J46" s="156" t="s">
        <v>0</v>
      </c>
      <c r="K46" s="156"/>
    </row>
    <row r="47" spans="1:11" s="93" customFormat="1" ht="15">
      <c r="A47" s="132" t="s">
        <v>156</v>
      </c>
      <c r="B47" s="132"/>
      <c r="C47" s="132"/>
      <c r="D47" s="132"/>
      <c r="E47" s="132"/>
      <c r="F47" s="66" t="s">
        <v>14</v>
      </c>
      <c r="G47" s="94"/>
      <c r="H47" s="94"/>
      <c r="I47" s="94"/>
      <c r="J47" s="130" t="s">
        <v>15</v>
      </c>
      <c r="K47" s="130"/>
    </row>
    <row r="48" spans="1:11" s="93" customFormat="1" ht="15">
      <c r="A48" s="65"/>
      <c r="B48" s="65"/>
      <c r="C48" s="65"/>
      <c r="D48" s="65"/>
      <c r="E48" s="65"/>
      <c r="F48" s="66"/>
      <c r="G48" s="94"/>
      <c r="H48" s="94"/>
      <c r="I48" s="94"/>
      <c r="J48" s="51"/>
      <c r="K48" s="51"/>
    </row>
    <row r="49" spans="1:17" s="96" customFormat="1" ht="15">
      <c r="A49" s="129" t="s">
        <v>275</v>
      </c>
      <c r="B49" s="129"/>
      <c r="C49" s="129"/>
      <c r="D49" s="129"/>
      <c r="E49" s="129"/>
      <c r="F49" s="56"/>
      <c r="G49" s="94"/>
      <c r="H49" s="94"/>
      <c r="I49" s="94"/>
      <c r="J49" s="156" t="s">
        <v>1</v>
      </c>
      <c r="K49" s="156"/>
      <c r="L49" s="95"/>
      <c r="M49" s="95"/>
      <c r="N49" s="95"/>
      <c r="O49" s="95"/>
      <c r="P49" s="95"/>
      <c r="Q49" s="95"/>
    </row>
    <row r="50" spans="1:17" s="96" customFormat="1" ht="15">
      <c r="A50" s="50"/>
      <c r="B50" s="50"/>
      <c r="C50" s="50"/>
      <c r="D50" s="50"/>
      <c r="E50" s="51"/>
      <c r="F50" s="51" t="s">
        <v>14</v>
      </c>
      <c r="G50" s="94"/>
      <c r="H50" s="94"/>
      <c r="I50" s="94"/>
      <c r="J50" s="130" t="s">
        <v>15</v>
      </c>
      <c r="K50" s="130"/>
      <c r="L50" s="95"/>
      <c r="M50" s="95"/>
      <c r="N50" s="95"/>
      <c r="O50" s="95"/>
      <c r="P50" s="95"/>
      <c r="Q50" s="95"/>
    </row>
    <row r="51" spans="1:17" s="96" customFormat="1" ht="15">
      <c r="A51" s="50"/>
      <c r="B51" s="50"/>
      <c r="C51" s="50"/>
      <c r="D51" s="50"/>
      <c r="E51" s="51"/>
      <c r="F51" s="51"/>
      <c r="G51" s="94"/>
      <c r="H51" s="94"/>
      <c r="I51" s="94"/>
      <c r="J51" s="51"/>
      <c r="K51" s="51"/>
      <c r="L51" s="95"/>
      <c r="M51" s="95"/>
      <c r="N51" s="95"/>
      <c r="O51" s="95"/>
      <c r="P51" s="95"/>
      <c r="Q51" s="95"/>
    </row>
    <row r="52" spans="1:17" s="96" customFormat="1" ht="15">
      <c r="A52" s="129" t="s">
        <v>157</v>
      </c>
      <c r="B52" s="129"/>
      <c r="C52" s="129"/>
      <c r="D52" s="129"/>
      <c r="E52" s="129"/>
      <c r="F52" s="56"/>
      <c r="G52" s="94"/>
      <c r="H52" s="94"/>
      <c r="I52" s="94"/>
      <c r="J52" s="156" t="s">
        <v>1</v>
      </c>
      <c r="K52" s="156"/>
      <c r="L52" s="95"/>
      <c r="M52" s="95"/>
      <c r="N52" s="95"/>
      <c r="O52" s="95"/>
      <c r="P52" s="95"/>
      <c r="Q52" s="95"/>
    </row>
    <row r="53" spans="1:17" s="96" customFormat="1" ht="15">
      <c r="A53" s="129" t="s">
        <v>2</v>
      </c>
      <c r="B53" s="129"/>
      <c r="C53" s="52"/>
      <c r="D53" s="50"/>
      <c r="E53" s="51"/>
      <c r="F53" s="51" t="s">
        <v>14</v>
      </c>
      <c r="G53" s="94"/>
      <c r="H53" s="94"/>
      <c r="I53" s="94"/>
      <c r="J53" s="130" t="s">
        <v>15</v>
      </c>
      <c r="K53" s="130"/>
      <c r="L53" s="95"/>
      <c r="M53" s="95"/>
      <c r="N53" s="95"/>
      <c r="O53" s="95"/>
      <c r="P53" s="95"/>
      <c r="Q53" s="95"/>
    </row>
    <row r="54" spans="1:18" s="10" customFormat="1" ht="23.25">
      <c r="A54" s="11"/>
      <c r="B54" s="11"/>
      <c r="C54" s="11"/>
      <c r="D54" s="11"/>
      <c r="E54" s="11"/>
      <c r="F54" s="11"/>
      <c r="G54" s="11"/>
      <c r="H54" s="11"/>
      <c r="I54" s="11"/>
      <c r="J54" s="11"/>
      <c r="K54" s="11"/>
      <c r="L54" s="9"/>
      <c r="M54" s="9"/>
      <c r="N54" s="9"/>
      <c r="O54" s="9"/>
      <c r="P54" s="9"/>
      <c r="Q54" s="9"/>
      <c r="R54" s="9"/>
    </row>
  </sheetData>
  <sheetProtection/>
  <protectedRanges>
    <protectedRange password="CE28" sqref="A1:C2 D2 E1:E2 F1 J1:J2" name="Диапазон9"/>
    <protectedRange password="CE28" sqref="A46:A49" name="Диапазон8_2"/>
  </protectedRanges>
  <mergeCells count="18">
    <mergeCell ref="A44:K44"/>
    <mergeCell ref="A46:E46"/>
    <mergeCell ref="A47:E47"/>
    <mergeCell ref="J47:K47"/>
    <mergeCell ref="F4:K4"/>
    <mergeCell ref="D8:K8"/>
    <mergeCell ref="D9:K9"/>
    <mergeCell ref="A11:A13"/>
    <mergeCell ref="B11:B13"/>
    <mergeCell ref="D11:K12"/>
    <mergeCell ref="A53:B53"/>
    <mergeCell ref="J53:K53"/>
    <mergeCell ref="J50:K50"/>
    <mergeCell ref="J46:K46"/>
    <mergeCell ref="A52:E52"/>
    <mergeCell ref="J49:K49"/>
    <mergeCell ref="J52:K52"/>
    <mergeCell ref="A49:E49"/>
  </mergeCells>
  <printOptions/>
  <pageMargins left="0.5905511811023623" right="0.1968503937007874" top="0.31496062992125984" bottom="0.31496062992125984" header="0.28" footer="0.3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Константинова И.В.</dc:creator>
  <cp:keywords/>
  <dc:description/>
  <cp:lastModifiedBy>бухгалтерия</cp:lastModifiedBy>
  <cp:lastPrinted>2012-03-29T08:56:21Z</cp:lastPrinted>
  <dcterms:created xsi:type="dcterms:W3CDTF">2010-12-28T15:41:57Z</dcterms:created>
  <dcterms:modified xsi:type="dcterms:W3CDTF">2012-03-29T08:58:12Z</dcterms:modified>
  <cp:category/>
  <cp:version/>
  <cp:contentType/>
  <cp:contentStatus/>
</cp:coreProperties>
</file>